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Cover Page" sheetId="10" r:id="rId1"/>
    <sheet name="Inputs" sheetId="1" r:id="rId2"/>
    <sheet name="Calculations" sheetId="3" r:id="rId3"/>
    <sheet name="Year 1 Worst Cashflow" sheetId="6" r:id="rId4"/>
    <sheet name="Year 1 Realistic Cashflow" sheetId="11" r:id="rId5"/>
    <sheet name="Year 1 Optimistic Cashflow" sheetId="12" r:id="rId6"/>
  </sheets>
  <definedNames>
    <definedName name="_xlnm.Print_Titles" localSheetId="2">Calculations!$A:$A</definedName>
  </definedNames>
  <calcPr calcId="125725"/>
</workbook>
</file>

<file path=xl/calcChain.xml><?xml version="1.0" encoding="utf-8"?>
<calcChain xmlns="http://schemas.openxmlformats.org/spreadsheetml/2006/main">
  <c r="G21" i="12"/>
  <c r="F21"/>
  <c r="E21"/>
  <c r="D21"/>
  <c r="C21"/>
  <c r="B21"/>
  <c r="G12"/>
  <c r="F12"/>
  <c r="E12"/>
  <c r="D12"/>
  <c r="C12"/>
  <c r="B12"/>
  <c r="H12" s="1"/>
  <c r="H21" s="1"/>
  <c r="G21" i="11"/>
  <c r="F21"/>
  <c r="E21"/>
  <c r="D21"/>
  <c r="C21"/>
  <c r="B21"/>
  <c r="G12"/>
  <c r="F12"/>
  <c r="E12"/>
  <c r="D12"/>
  <c r="C12"/>
  <c r="B12"/>
  <c r="H12" s="1"/>
  <c r="H21" s="1"/>
  <c r="G21" i="6"/>
  <c r="F21"/>
  <c r="E21"/>
  <c r="D21"/>
  <c r="C21"/>
  <c r="B21"/>
  <c r="B12"/>
  <c r="G12"/>
  <c r="F12"/>
  <c r="E12"/>
  <c r="D12"/>
  <c r="C12"/>
  <c r="AL12" i="3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H12" i="6" l="1"/>
  <c r="H21" s="1"/>
  <c r="AL30" i="3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X30"/>
  <c r="X31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B31" s="1"/>
  <c r="B26"/>
  <c r="B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6"/>
  <c r="W27" s="1"/>
  <c r="V26"/>
  <c r="V27" s="1"/>
  <c r="U26"/>
  <c r="U27" s="1"/>
  <c r="T26"/>
  <c r="T27" s="1"/>
  <c r="S26"/>
  <c r="S27" s="1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I27" s="1"/>
  <c r="H26"/>
  <c r="H27" s="1"/>
  <c r="G26"/>
  <c r="G27" s="1"/>
  <c r="F26"/>
  <c r="F27" s="1"/>
  <c r="E26"/>
  <c r="E27" s="1"/>
  <c r="D26"/>
  <c r="D27" s="1"/>
  <c r="C22"/>
  <c r="C23" s="1"/>
  <c r="C7" s="1"/>
  <c r="AL22"/>
  <c r="AL23" s="1"/>
  <c r="AK22"/>
  <c r="AK23" s="1"/>
  <c r="AJ22"/>
  <c r="AJ23" s="1"/>
  <c r="AI22"/>
  <c r="AI23" s="1"/>
  <c r="AH22"/>
  <c r="AH23" s="1"/>
  <c r="AG22"/>
  <c r="AG23" s="1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T23" s="1"/>
  <c r="S22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L7" s="1"/>
  <c r="K22"/>
  <c r="K23" s="1"/>
  <c r="K7" s="1"/>
  <c r="J22"/>
  <c r="J23" s="1"/>
  <c r="J7" s="1"/>
  <c r="I22"/>
  <c r="I23" s="1"/>
  <c r="I7" s="1"/>
  <c r="H22"/>
  <c r="H23" s="1"/>
  <c r="H7" s="1"/>
  <c r="G22"/>
  <c r="G23" s="1"/>
  <c r="G7" s="1"/>
  <c r="F22"/>
  <c r="F23" s="1"/>
  <c r="F7" s="1"/>
  <c r="E22"/>
  <c r="E23" s="1"/>
  <c r="E7" s="1"/>
  <c r="D22"/>
  <c r="D23" s="1"/>
  <c r="D7" s="1"/>
  <c r="B23"/>
  <c r="B7" s="1"/>
  <c r="B41" s="1"/>
  <c r="B8" i="12"/>
  <c r="C8" s="1"/>
  <c r="D8" s="1"/>
  <c r="E8" s="1"/>
  <c r="F8" s="1"/>
  <c r="G8" s="1"/>
  <c r="G17" s="1"/>
  <c r="B8" i="11"/>
  <c r="C8" s="1"/>
  <c r="D8" s="1"/>
  <c r="E8" s="1"/>
  <c r="F8" s="1"/>
  <c r="G8" s="1"/>
  <c r="G17" s="1"/>
  <c r="B8" i="6"/>
  <c r="B17" s="1"/>
  <c r="C8" l="1"/>
  <c r="C17" i="11"/>
  <c r="E17" i="12"/>
  <c r="B17" i="11"/>
  <c r="F17"/>
  <c r="D17" i="12"/>
  <c r="E17" i="11"/>
  <c r="C17" i="12"/>
  <c r="D17" i="11"/>
  <c r="B17" i="12"/>
  <c r="F17"/>
  <c r="A9"/>
  <c r="A4"/>
  <c r="A18"/>
  <c r="A4" i="11"/>
  <c r="A9"/>
  <c r="A18" s="1"/>
  <c r="D17" i="10"/>
  <c r="B9"/>
  <c r="B14"/>
  <c r="A9" i="6"/>
  <c r="A18" s="1"/>
  <c r="A4"/>
  <c r="B8" i="3"/>
  <c r="B11" i="6"/>
  <c r="B13" s="1"/>
  <c r="A1" i="3"/>
  <c r="B29"/>
  <c r="C29" s="1"/>
  <c r="D29" s="1"/>
  <c r="E29" s="1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B25"/>
  <c r="C25" s="1"/>
  <c r="D25" s="1"/>
  <c r="E25" s="1"/>
  <c r="F25" s="1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B21"/>
  <c r="C21" s="1"/>
  <c r="D21" s="1"/>
  <c r="E21" s="1"/>
  <c r="F21" s="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C26"/>
  <c r="C27" s="1"/>
  <c r="C17" i="6" l="1"/>
  <c r="D8"/>
  <c r="B42" i="3"/>
  <c r="B9" i="6" s="1"/>
  <c r="D9" i="3"/>
  <c r="D11" i="12" s="1"/>
  <c r="D8" i="3"/>
  <c r="D11" i="11" s="1"/>
  <c r="E11" i="6"/>
  <c r="B11" i="11"/>
  <c r="B48" i="3"/>
  <c r="B9" i="11" s="1"/>
  <c r="C11" i="6"/>
  <c r="D11"/>
  <c r="C8" i="3"/>
  <c r="C11" i="11" s="1"/>
  <c r="E8" i="6" l="1"/>
  <c r="D17"/>
  <c r="E8" i="3"/>
  <c r="E11" i="11" s="1"/>
  <c r="C42" i="3"/>
  <c r="C9" i="6" s="1"/>
  <c r="C48" i="3"/>
  <c r="C9" i="11" s="1"/>
  <c r="D48" i="3"/>
  <c r="D9" i="11" s="1"/>
  <c r="D42" i="3"/>
  <c r="D9" i="6" s="1"/>
  <c r="F8" l="1"/>
  <c r="E17"/>
  <c r="E13" i="11"/>
  <c r="D13" i="12"/>
  <c r="C13" i="11"/>
  <c r="C14" s="1"/>
  <c r="D13"/>
  <c r="D14" s="1"/>
  <c r="F8" i="3"/>
  <c r="F11" i="11" s="1"/>
  <c r="F9" i="3"/>
  <c r="F11" i="12" s="1"/>
  <c r="E9" i="3"/>
  <c r="E11" i="12" s="1"/>
  <c r="F11" i="6"/>
  <c r="C13"/>
  <c r="C14" s="1"/>
  <c r="E13"/>
  <c r="D13"/>
  <c r="D14" s="1"/>
  <c r="G11"/>
  <c r="E48" i="3"/>
  <c r="E9" i="11" s="1"/>
  <c r="D54" i="3"/>
  <c r="D9" i="12" s="1"/>
  <c r="E42" i="3"/>
  <c r="E9" i="6" s="1"/>
  <c r="D14" i="12" l="1"/>
  <c r="G13" i="6"/>
  <c r="G8"/>
  <c r="G17" s="1"/>
  <c r="F17"/>
  <c r="E14" i="11"/>
  <c r="F13"/>
  <c r="E13" i="12"/>
  <c r="F13"/>
  <c r="B13" i="11"/>
  <c r="F13" i="6"/>
  <c r="G8" i="3"/>
  <c r="H11" i="6"/>
  <c r="B20"/>
  <c r="B22" s="1"/>
  <c r="G9" i="3"/>
  <c r="F48"/>
  <c r="F9" i="11" s="1"/>
  <c r="E14" i="6"/>
  <c r="F53" i="3"/>
  <c r="F47"/>
  <c r="F41"/>
  <c r="B47"/>
  <c r="G41"/>
  <c r="C47"/>
  <c r="C49" s="1"/>
  <c r="C41"/>
  <c r="C43" s="1"/>
  <c r="D53"/>
  <c r="D55" s="1"/>
  <c r="D47"/>
  <c r="D49" s="1"/>
  <c r="D41"/>
  <c r="D43" s="1"/>
  <c r="E53"/>
  <c r="E47"/>
  <c r="E49" s="1"/>
  <c r="E41"/>
  <c r="E43" s="1"/>
  <c r="E54"/>
  <c r="E9" i="12" s="1"/>
  <c r="F42" i="3"/>
  <c r="F9" i="6" s="1"/>
  <c r="H41" i="3" l="1"/>
  <c r="E14" i="12"/>
  <c r="G47" i="3"/>
  <c r="G11" i="11"/>
  <c r="G53" i="3"/>
  <c r="G11" i="12"/>
  <c r="B14" i="11"/>
  <c r="F14"/>
  <c r="H8" i="3"/>
  <c r="G48"/>
  <c r="G9" i="11" s="1"/>
  <c r="H9" i="3"/>
  <c r="H13" i="6"/>
  <c r="B14"/>
  <c r="F14"/>
  <c r="E55" i="3"/>
  <c r="B44"/>
  <c r="B43"/>
  <c r="B50"/>
  <c r="B49"/>
  <c r="F54"/>
  <c r="F43"/>
  <c r="F49"/>
  <c r="G42"/>
  <c r="G9" i="6" s="1"/>
  <c r="G14" s="1"/>
  <c r="G13" i="11" l="1"/>
  <c r="H13" s="1"/>
  <c r="H11"/>
  <c r="H47" i="3"/>
  <c r="B20" i="11"/>
  <c r="B22" s="1"/>
  <c r="H53" i="3"/>
  <c r="B20" i="12"/>
  <c r="B22" s="1"/>
  <c r="G13"/>
  <c r="F55" i="3"/>
  <c r="F9" i="12"/>
  <c r="H9" i="11"/>
  <c r="I8" i="3"/>
  <c r="H48"/>
  <c r="B18" i="11" s="1"/>
  <c r="H9" i="6"/>
  <c r="C50" i="3"/>
  <c r="C44"/>
  <c r="C20" i="6"/>
  <c r="I41" i="3"/>
  <c r="H14" i="6"/>
  <c r="I9" i="3"/>
  <c r="G54"/>
  <c r="G43"/>
  <c r="G49"/>
  <c r="H42"/>
  <c r="B18" i="6" s="1"/>
  <c r="B23" s="1"/>
  <c r="I47" i="3" l="1"/>
  <c r="C20" i="11"/>
  <c r="C22" s="1"/>
  <c r="B23"/>
  <c r="G14"/>
  <c r="H14" s="1"/>
  <c r="I53" i="3"/>
  <c r="C20" i="12"/>
  <c r="C22" s="1"/>
  <c r="F14"/>
  <c r="G55" i="3"/>
  <c r="G9" i="12"/>
  <c r="G14" s="1"/>
  <c r="J8" i="3"/>
  <c r="J9"/>
  <c r="D50"/>
  <c r="C22" i="6"/>
  <c r="D20"/>
  <c r="D22" s="1"/>
  <c r="J41" i="3"/>
  <c r="D44"/>
  <c r="I48"/>
  <c r="C18" i="11" s="1"/>
  <c r="H54" i="3"/>
  <c r="H43"/>
  <c r="I42"/>
  <c r="C18" i="6" s="1"/>
  <c r="H49" i="3"/>
  <c r="C23" i="11" l="1"/>
  <c r="J47" i="3"/>
  <c r="D20" i="11"/>
  <c r="J53" i="3"/>
  <c r="D20" i="12"/>
  <c r="D22" s="1"/>
  <c r="H55" i="3"/>
  <c r="B18" i="12"/>
  <c r="K8" i="3"/>
  <c r="C23" i="6"/>
  <c r="E50" i="3"/>
  <c r="K9"/>
  <c r="E44"/>
  <c r="E20" i="6"/>
  <c r="E22" s="1"/>
  <c r="K41" i="3"/>
  <c r="J48"/>
  <c r="D18" i="11" s="1"/>
  <c r="I54" i="3"/>
  <c r="I43"/>
  <c r="J42"/>
  <c r="D18" i="6" s="1"/>
  <c r="D23" s="1"/>
  <c r="I49" i="3"/>
  <c r="D22" i="11" l="1"/>
  <c r="D23" s="1"/>
  <c r="K47" i="3"/>
  <c r="E20" i="11"/>
  <c r="E22" s="1"/>
  <c r="K53" i="3"/>
  <c r="E20" i="12"/>
  <c r="E22" s="1"/>
  <c r="B23"/>
  <c r="I55" i="3"/>
  <c r="C18" i="12"/>
  <c r="C23" s="1"/>
  <c r="K48" i="3"/>
  <c r="E18" i="11" s="1"/>
  <c r="L9" i="3"/>
  <c r="F50"/>
  <c r="M7"/>
  <c r="F44"/>
  <c r="F20" i="6"/>
  <c r="F22" s="1"/>
  <c r="L41" i="3"/>
  <c r="J54"/>
  <c r="J43"/>
  <c r="J49"/>
  <c r="K42"/>
  <c r="E18" i="6" s="1"/>
  <c r="E23" s="1"/>
  <c r="E23" i="11" l="1"/>
  <c r="L53" i="3"/>
  <c r="F20" i="12"/>
  <c r="J55" i="3"/>
  <c r="D18" i="12"/>
  <c r="D23" s="1"/>
  <c r="L8" i="3"/>
  <c r="N7"/>
  <c r="N41" s="1"/>
  <c r="G44"/>
  <c r="G20" i="6"/>
  <c r="M41" i="3"/>
  <c r="G50"/>
  <c r="M9"/>
  <c r="M8"/>
  <c r="K54"/>
  <c r="K43"/>
  <c r="L42"/>
  <c r="F18" i="6" s="1"/>
  <c r="F23" s="1"/>
  <c r="K49" i="3"/>
  <c r="M47" l="1"/>
  <c r="G20" i="11"/>
  <c r="G22" s="1"/>
  <c r="L47" i="3"/>
  <c r="F20" i="11"/>
  <c r="F22" i="12"/>
  <c r="M53" i="3"/>
  <c r="G20" i="12"/>
  <c r="G22" s="1"/>
  <c r="K55" i="3"/>
  <c r="E18" i="12"/>
  <c r="E23" s="1"/>
  <c r="L48" i="3"/>
  <c r="M48"/>
  <c r="G18" i="11" s="1"/>
  <c r="H50" i="3"/>
  <c r="O7"/>
  <c r="O41" s="1"/>
  <c r="N9"/>
  <c r="N53" s="1"/>
  <c r="G22" i="6"/>
  <c r="H22" s="1"/>
  <c r="H20"/>
  <c r="H44" i="3"/>
  <c r="N8"/>
  <c r="N47" s="1"/>
  <c r="L54"/>
  <c r="L43"/>
  <c r="M42"/>
  <c r="G18" i="6" s="1"/>
  <c r="G23" i="11" l="1"/>
  <c r="F22"/>
  <c r="H22" s="1"/>
  <c r="H20"/>
  <c r="L55" i="3"/>
  <c r="F18" i="12"/>
  <c r="L49" i="3"/>
  <c r="F18" i="11"/>
  <c r="I50" i="3"/>
  <c r="G23" i="6"/>
  <c r="H23" s="1"/>
  <c r="H18"/>
  <c r="O8" i="3"/>
  <c r="O47" s="1"/>
  <c r="P7"/>
  <c r="P41" s="1"/>
  <c r="I44"/>
  <c r="O9"/>
  <c r="O53" s="1"/>
  <c r="N48"/>
  <c r="M54"/>
  <c r="M43"/>
  <c r="N42"/>
  <c r="M49"/>
  <c r="O48" l="1"/>
  <c r="F23" i="11"/>
  <c r="H23" s="1"/>
  <c r="H18"/>
  <c r="M55" i="3"/>
  <c r="G18" i="12"/>
  <c r="G23" s="1"/>
  <c r="F23"/>
  <c r="P8" i="3"/>
  <c r="P47" s="1"/>
  <c r="J44"/>
  <c r="J50"/>
  <c r="P9"/>
  <c r="P53" s="1"/>
  <c r="Q7"/>
  <c r="Q41" s="1"/>
  <c r="N54"/>
  <c r="N55" s="1"/>
  <c r="N43"/>
  <c r="N49"/>
  <c r="O42"/>
  <c r="P48" l="1"/>
  <c r="Q9"/>
  <c r="Q53" s="1"/>
  <c r="Q8"/>
  <c r="Q47" s="1"/>
  <c r="R7"/>
  <c r="R41" s="1"/>
  <c r="K44"/>
  <c r="K50"/>
  <c r="O54"/>
  <c r="O55" s="1"/>
  <c r="O43"/>
  <c r="O49"/>
  <c r="P42"/>
  <c r="Q48" l="1"/>
  <c r="L44"/>
  <c r="R9"/>
  <c r="R53" s="1"/>
  <c r="S7"/>
  <c r="S41" s="1"/>
  <c r="R8"/>
  <c r="R47" s="1"/>
  <c r="L50"/>
  <c r="P54"/>
  <c r="P55" s="1"/>
  <c r="P43"/>
  <c r="Q42"/>
  <c r="P49"/>
  <c r="R48" l="1"/>
  <c r="M50"/>
  <c r="T7"/>
  <c r="T41" s="1"/>
  <c r="M44"/>
  <c r="S8"/>
  <c r="S47" s="1"/>
  <c r="S9"/>
  <c r="S53" s="1"/>
  <c r="Q54"/>
  <c r="Q55" s="1"/>
  <c r="Q49"/>
  <c r="R42"/>
  <c r="S48" l="1"/>
  <c r="T8"/>
  <c r="T47" s="1"/>
  <c r="N50"/>
  <c r="T9"/>
  <c r="T53" s="1"/>
  <c r="U7"/>
  <c r="U41" s="1"/>
  <c r="N44"/>
  <c r="R54"/>
  <c r="R55" s="1"/>
  <c r="R43"/>
  <c r="Q43"/>
  <c r="R49"/>
  <c r="S42"/>
  <c r="T48" l="1"/>
  <c r="U9"/>
  <c r="U53" s="1"/>
  <c r="U8"/>
  <c r="U47" s="1"/>
  <c r="O50"/>
  <c r="V7"/>
  <c r="V41" s="1"/>
  <c r="O44"/>
  <c r="S54"/>
  <c r="S55" s="1"/>
  <c r="S43"/>
  <c r="T42"/>
  <c r="S49"/>
  <c r="U48" l="1"/>
  <c r="V9"/>
  <c r="V53" s="1"/>
  <c r="P50"/>
  <c r="W7"/>
  <c r="W41" s="1"/>
  <c r="V8"/>
  <c r="V47" s="1"/>
  <c r="P44"/>
  <c r="T54"/>
  <c r="T43"/>
  <c r="V48"/>
  <c r="U42"/>
  <c r="T49"/>
  <c r="X7" l="1"/>
  <c r="X41" s="1"/>
  <c r="W9"/>
  <c r="W53" s="1"/>
  <c r="Q44"/>
  <c r="W8"/>
  <c r="W47" s="1"/>
  <c r="Q50"/>
  <c r="T55"/>
  <c r="U54"/>
  <c r="U55" s="1"/>
  <c r="U43"/>
  <c r="U49"/>
  <c r="V42"/>
  <c r="X8" l="1"/>
  <c r="X47" s="1"/>
  <c r="Y7"/>
  <c r="Y41" s="1"/>
  <c r="X9"/>
  <c r="X53" s="1"/>
  <c r="R50"/>
  <c r="R44"/>
  <c r="W48"/>
  <c r="V54"/>
  <c r="V55" s="1"/>
  <c r="V43"/>
  <c r="W42"/>
  <c r="V49"/>
  <c r="X48" l="1"/>
  <c r="Y8"/>
  <c r="Y47" s="1"/>
  <c r="S44"/>
  <c r="Y9"/>
  <c r="Y53" s="1"/>
  <c r="Z7"/>
  <c r="Z41" s="1"/>
  <c r="S50"/>
  <c r="W54"/>
  <c r="W55" s="1"/>
  <c r="W43"/>
  <c r="W49"/>
  <c r="X42"/>
  <c r="Y48" l="1"/>
  <c r="Z8"/>
  <c r="Z47" s="1"/>
  <c r="Z9"/>
  <c r="Z53" s="1"/>
  <c r="T50"/>
  <c r="AA7"/>
  <c r="AA41" s="1"/>
  <c r="T44"/>
  <c r="X54"/>
  <c r="X55" s="1"/>
  <c r="X43"/>
  <c r="X49"/>
  <c r="Y42"/>
  <c r="Z48" l="1"/>
  <c r="AB7"/>
  <c r="AB41" s="1"/>
  <c r="AA8"/>
  <c r="AA47" s="1"/>
  <c r="U50"/>
  <c r="U44"/>
  <c r="AA9"/>
  <c r="AA53" s="1"/>
  <c r="Y54"/>
  <c r="Y55" s="1"/>
  <c r="Y43"/>
  <c r="Y49"/>
  <c r="Z42"/>
  <c r="AA48" l="1"/>
  <c r="AB9"/>
  <c r="AB53" s="1"/>
  <c r="V50"/>
  <c r="AC7"/>
  <c r="AC41" s="1"/>
  <c r="AB8"/>
  <c r="AB47" s="1"/>
  <c r="V44"/>
  <c r="Z54"/>
  <c r="Z55" s="1"/>
  <c r="Z43"/>
  <c r="AA42"/>
  <c r="Z49"/>
  <c r="AB48" l="1"/>
  <c r="AD7"/>
  <c r="AD41" s="1"/>
  <c r="AC9"/>
  <c r="AC53" s="1"/>
  <c r="AC8"/>
  <c r="AC47" s="1"/>
  <c r="W44"/>
  <c r="W50"/>
  <c r="AA54"/>
  <c r="AA55" s="1"/>
  <c r="AA43"/>
  <c r="AC48"/>
  <c r="AA49"/>
  <c r="AB42"/>
  <c r="AD8" l="1"/>
  <c r="AD47" s="1"/>
  <c r="AE7"/>
  <c r="AE41" s="1"/>
  <c r="X50"/>
  <c r="X44"/>
  <c r="AD9"/>
  <c r="AD53" s="1"/>
  <c r="AB54"/>
  <c r="AB55" s="1"/>
  <c r="AB43"/>
  <c r="AC42"/>
  <c r="AB49"/>
  <c r="AD48" l="1"/>
  <c r="AE8"/>
  <c r="AE47" s="1"/>
  <c r="Y50"/>
  <c r="AE9"/>
  <c r="AE53" s="1"/>
  <c r="AF7"/>
  <c r="AF41" s="1"/>
  <c r="Y44"/>
  <c r="AC54"/>
  <c r="AC55" s="1"/>
  <c r="AC43"/>
  <c r="AC49"/>
  <c r="AD42"/>
  <c r="AE48" l="1"/>
  <c r="AF8"/>
  <c r="AF47" s="1"/>
  <c r="Z50"/>
  <c r="AF9"/>
  <c r="AF53" s="1"/>
  <c r="Z44"/>
  <c r="AD54"/>
  <c r="AD55" s="1"/>
  <c r="AD43"/>
  <c r="AD49"/>
  <c r="AE42"/>
  <c r="AF42"/>
  <c r="AF48" l="1"/>
  <c r="AG9"/>
  <c r="AG53" s="1"/>
  <c r="AG7"/>
  <c r="AG41" s="1"/>
  <c r="AG42"/>
  <c r="AA50"/>
  <c r="AA44"/>
  <c r="AE54"/>
  <c r="AE55" s="1"/>
  <c r="AF43"/>
  <c r="AE43"/>
  <c r="AE49"/>
  <c r="AG8" l="1"/>
  <c r="AG47" s="1"/>
  <c r="AG48"/>
  <c r="AH9"/>
  <c r="AH53" s="1"/>
  <c r="AB50"/>
  <c r="AH7"/>
  <c r="AH41" s="1"/>
  <c r="AH42"/>
  <c r="AB44"/>
  <c r="AG43"/>
  <c r="AF54"/>
  <c r="AF49"/>
  <c r="AC44" l="1"/>
  <c r="AH8"/>
  <c r="AH47" s="1"/>
  <c r="AH48"/>
  <c r="AI7"/>
  <c r="AI41" s="1"/>
  <c r="AI42"/>
  <c r="AG49"/>
  <c r="AI9"/>
  <c r="AI53" s="1"/>
  <c r="AH43"/>
  <c r="AC50"/>
  <c r="AF55"/>
  <c r="AG54"/>
  <c r="AJ9" l="1"/>
  <c r="AJ53" s="1"/>
  <c r="AI8"/>
  <c r="AI47" s="1"/>
  <c r="AI48"/>
  <c r="AD44"/>
  <c r="AI43"/>
  <c r="AD50"/>
  <c r="AJ7"/>
  <c r="AJ41" s="1"/>
  <c r="AJ42"/>
  <c r="AH49"/>
  <c r="AG55"/>
  <c r="AH54"/>
  <c r="AL7" l="1"/>
  <c r="AL41" s="1"/>
  <c r="AE44"/>
  <c r="AL9"/>
  <c r="AL53" s="1"/>
  <c r="AK9"/>
  <c r="AK53" s="1"/>
  <c r="AE50"/>
  <c r="AJ8"/>
  <c r="AJ47" s="1"/>
  <c r="AJ48"/>
  <c r="AK7"/>
  <c r="AK41" s="1"/>
  <c r="AK42"/>
  <c r="AJ43"/>
  <c r="AI49"/>
  <c r="AI54"/>
  <c r="AH55"/>
  <c r="AJ49" l="1"/>
  <c r="AL42"/>
  <c r="AL43" s="1"/>
  <c r="AF50"/>
  <c r="AF44"/>
  <c r="AK8"/>
  <c r="AK47" s="1"/>
  <c r="AK48"/>
  <c r="AK43"/>
  <c r="AI55"/>
  <c r="AJ54"/>
  <c r="AL8" l="1"/>
  <c r="AL47" s="1"/>
  <c r="AL48"/>
  <c r="AG50"/>
  <c r="AG44"/>
  <c r="AK49"/>
  <c r="AK54"/>
  <c r="AL54"/>
  <c r="AJ55"/>
  <c r="AH44" l="1"/>
  <c r="AL49"/>
  <c r="AH50"/>
  <c r="AL55"/>
  <c r="AK55"/>
  <c r="AI44" l="1"/>
  <c r="AI50"/>
  <c r="AJ50" l="1"/>
  <c r="AJ44"/>
  <c r="AK50" l="1"/>
  <c r="AK44"/>
  <c r="AL44" l="1"/>
  <c r="AL50"/>
  <c r="C9"/>
  <c r="B9" l="1"/>
  <c r="B54"/>
  <c r="C53"/>
  <c r="C11" i="12"/>
  <c r="C13" s="1"/>
  <c r="C54" i="3"/>
  <c r="C9" i="12" l="1"/>
  <c r="C14" s="1"/>
  <c r="C55" i="3"/>
  <c r="B9" i="12"/>
  <c r="B53" i="3"/>
  <c r="B55" s="1"/>
  <c r="B11" i="12"/>
  <c r="H11" l="1"/>
  <c r="H20" s="1"/>
  <c r="B13"/>
  <c r="H13" s="1"/>
  <c r="H22" s="1"/>
  <c r="H9"/>
  <c r="H18" s="1"/>
  <c r="B56" i="3"/>
  <c r="B14" i="12" l="1"/>
  <c r="H14" s="1"/>
  <c r="H23" s="1"/>
  <c r="C56" i="3"/>
  <c r="D56" l="1"/>
  <c r="E56" l="1"/>
  <c r="F56" l="1"/>
  <c r="G56" l="1"/>
  <c r="H56" l="1"/>
  <c r="I56" l="1"/>
  <c r="J56" l="1"/>
  <c r="K56" l="1"/>
  <c r="L56" l="1"/>
  <c r="M56" l="1"/>
  <c r="N56" l="1"/>
  <c r="O56" l="1"/>
  <c r="P56" l="1"/>
  <c r="Q56" l="1"/>
  <c r="R56" l="1"/>
  <c r="S56" l="1"/>
  <c r="T56" l="1"/>
  <c r="U56" l="1"/>
  <c r="V56" l="1"/>
  <c r="W56" l="1"/>
  <c r="X56" l="1"/>
  <c r="Y56" l="1"/>
  <c r="Z56" l="1"/>
  <c r="AA56" l="1"/>
  <c r="AB56" l="1"/>
  <c r="AC56" l="1"/>
  <c r="AD56" l="1"/>
  <c r="AE56" l="1"/>
  <c r="AF56" l="1"/>
  <c r="AG56" l="1"/>
  <c r="AH56" l="1"/>
  <c r="AI56" l="1"/>
  <c r="AJ56" l="1"/>
  <c r="AK56" l="1"/>
  <c r="AL56" l="1"/>
</calcChain>
</file>

<file path=xl/sharedStrings.xml><?xml version="1.0" encoding="utf-8"?>
<sst xmlns="http://schemas.openxmlformats.org/spreadsheetml/2006/main" count="114" uniqueCount="55">
  <si>
    <t>Equipment Name</t>
  </si>
  <si>
    <t>Worst Scenerio</t>
  </si>
  <si>
    <t>Realistic Scenerio</t>
  </si>
  <si>
    <t>Projections</t>
  </si>
  <si>
    <t>Worst</t>
  </si>
  <si>
    <t>Realistic</t>
  </si>
  <si>
    <t>Total Expenses</t>
  </si>
  <si>
    <t>Total Revenue</t>
  </si>
  <si>
    <t>Start Date</t>
  </si>
  <si>
    <t>Average Course Charge</t>
  </si>
  <si>
    <t>Accumulated Operational Profit</t>
  </si>
  <si>
    <t>Business or Person Name</t>
  </si>
  <si>
    <t>Optimistic</t>
  </si>
  <si>
    <t>Optimistic Scenerio</t>
  </si>
  <si>
    <t>Worst Average Course Costs (monthly)</t>
  </si>
  <si>
    <t>Realistic Average Course Costs (monthly)</t>
  </si>
  <si>
    <t>Optimistic Average Course Costs (monthly)</t>
  </si>
  <si>
    <t>First Year Cashflows</t>
  </si>
  <si>
    <t>System First Year Cash Flow Proforma</t>
  </si>
  <si>
    <t>Revenues</t>
  </si>
  <si>
    <t>Months</t>
  </si>
  <si>
    <t>Expenses</t>
  </si>
  <si>
    <t>Consumable cost</t>
  </si>
  <si>
    <t>Operating Profit</t>
  </si>
  <si>
    <t>6 month Total</t>
  </si>
  <si>
    <t>12 Month Total</t>
  </si>
  <si>
    <t>Cash Flow</t>
  </si>
  <si>
    <t>Amount of Treatments</t>
  </si>
  <si>
    <t xml:space="preserve"> Monthly courses</t>
  </si>
  <si>
    <t>Monthly Operational  Profit</t>
  </si>
  <si>
    <t>Price Agreed</t>
  </si>
  <si>
    <t>Number of Visits Required</t>
  </si>
  <si>
    <t>For the Purchase of:</t>
  </si>
  <si>
    <t>Report Created:</t>
  </si>
  <si>
    <t>Prepared by Consulting Room Services Ltd on behalf of ConsultingRoom.com Ltd using exclusive member software.</t>
  </si>
  <si>
    <t>Business Plan Report For:</t>
  </si>
  <si>
    <t xml:space="preserve">Copyright 2010 </t>
  </si>
  <si>
    <t>www.consultingroomservices.com</t>
  </si>
  <si>
    <t>www.consultingroom.com</t>
  </si>
  <si>
    <t xml:space="preserve">Please note that the information and figures contained within this report are intended to be used solely as a guide to making your business decisions. </t>
  </si>
  <si>
    <t>We will accept no liability for any losses incurred to you or your business as a result of using this guidance.</t>
  </si>
  <si>
    <t>Based on Worst Scenario</t>
  </si>
  <si>
    <t>Based on Realistic Scenario</t>
  </si>
  <si>
    <t>Based on Optimistic Scenario</t>
  </si>
  <si>
    <t>Consumable Cost Per Treatment</t>
  </si>
  <si>
    <t>Your Clinic</t>
  </si>
  <si>
    <t>Number of New Clients per Month</t>
  </si>
  <si>
    <t xml:space="preserve"> Course Sold monthly</t>
  </si>
  <si>
    <t xml:space="preserve"> Course Sold Monthly</t>
  </si>
  <si>
    <t>includes tip and transfers</t>
  </si>
  <si>
    <t>Lease Costs</t>
  </si>
  <si>
    <t>Seimens over 60 months</t>
  </si>
  <si>
    <t>Monthly</t>
  </si>
  <si>
    <t>Leasing Cost</t>
  </si>
  <si>
    <t>HydraFacial</t>
  </si>
</sst>
</file>

<file path=xl/styles.xml><?xml version="1.0" encoding="utf-8"?>
<styleSheet xmlns="http://schemas.openxmlformats.org/spreadsheetml/2006/main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$-409]#,##0"/>
    <numFmt numFmtId="165" formatCode="[$-409]d\-mmm\-yy;@"/>
    <numFmt numFmtId="166" formatCode="_-[$£-809]* #,##0_-;\-[$£-809]* #,##0_-;_-[$£-809]* &quot;-&quot;_-;_-@_-"/>
    <numFmt numFmtId="167" formatCode="[$-809]d\ mmmm\ yyyy;@"/>
    <numFmt numFmtId="168" formatCode="[$-809]dd\ mmmm\ yy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2"/>
      <name val="Arial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rgb="FF66339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165" fontId="0" fillId="5" borderId="3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3" fontId="0" fillId="0" borderId="1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5" borderId="9" xfId="0" applyFill="1" applyBorder="1" applyAlignment="1">
      <alignment horizontal="left"/>
    </xf>
    <xf numFmtId="42" fontId="6" fillId="0" borderId="3" xfId="1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42" fontId="7" fillId="0" borderId="1" xfId="0" applyNumberFormat="1" applyFont="1" applyBorder="1" applyAlignment="1">
      <alignment horizontal="left"/>
    </xf>
    <xf numFmtId="0" fontId="0" fillId="5" borderId="4" xfId="0" applyFill="1" applyBorder="1" applyAlignment="1">
      <alignment horizontal="left"/>
    </xf>
    <xf numFmtId="42" fontId="0" fillId="0" borderId="1" xfId="0" applyNumberFormat="1" applyBorder="1" applyAlignment="1">
      <alignment horizontal="left"/>
    </xf>
    <xf numFmtId="42" fontId="0" fillId="0" borderId="5" xfId="0" applyNumberFormat="1" applyBorder="1" applyAlignment="1">
      <alignment horizontal="left"/>
    </xf>
    <xf numFmtId="0" fontId="0" fillId="5" borderId="6" xfId="0" applyFill="1" applyBorder="1" applyAlignment="1">
      <alignment horizontal="left"/>
    </xf>
    <xf numFmtId="42" fontId="0" fillId="0" borderId="7" xfId="0" applyNumberFormat="1" applyBorder="1" applyAlignment="1">
      <alignment horizontal="left"/>
    </xf>
    <xf numFmtId="42" fontId="0" fillId="0" borderId="8" xfId="0" applyNumberForma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/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166" fontId="0" fillId="0" borderId="10" xfId="0" applyNumberFormat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1" fillId="3" borderId="1" xfId="0" applyFont="1" applyFill="1" applyBorder="1"/>
    <xf numFmtId="0" fontId="15" fillId="0" borderId="0" xfId="0" applyFont="1" applyAlignment="1">
      <alignment horizontal="left"/>
    </xf>
    <xf numFmtId="0" fontId="0" fillId="0" borderId="0" xfId="0" applyFont="1"/>
    <xf numFmtId="0" fontId="11" fillId="0" borderId="0" xfId="0" applyFont="1" applyProtection="1">
      <protection hidden="1"/>
    </xf>
    <xf numFmtId="0" fontId="0" fillId="0" borderId="0" xfId="0" applyProtection="1">
      <protection hidden="1"/>
    </xf>
    <xf numFmtId="0" fontId="12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8" fillId="7" borderId="2" xfId="0" applyFont="1" applyFill="1" applyBorder="1" applyAlignment="1" applyProtection="1">
      <alignment horizontal="center"/>
      <protection locked="0" hidden="1"/>
    </xf>
    <xf numFmtId="0" fontId="13" fillId="7" borderId="2" xfId="0" applyFont="1" applyFill="1" applyBorder="1" applyAlignment="1" applyProtection="1">
      <alignment horizontal="center"/>
      <protection locked="0" hidden="1"/>
    </xf>
    <xf numFmtId="44" fontId="11" fillId="7" borderId="2" xfId="0" applyNumberFormat="1" applyFont="1" applyFill="1" applyBorder="1" applyProtection="1">
      <protection locked="0" hidden="1"/>
    </xf>
    <xf numFmtId="0" fontId="13" fillId="0" borderId="0" xfId="0" applyFont="1" applyFill="1" applyBorder="1" applyProtection="1">
      <protection hidden="1"/>
    </xf>
    <xf numFmtId="14" fontId="11" fillId="7" borderId="2" xfId="0" applyNumberFormat="1" applyFont="1" applyFill="1" applyBorder="1" applyProtection="1">
      <protection locked="0" hidden="1"/>
    </xf>
    <xf numFmtId="0" fontId="11" fillId="7" borderId="2" xfId="0" applyFont="1" applyFill="1" applyBorder="1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1" fillId="7" borderId="2" xfId="0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44" fontId="11" fillId="0" borderId="0" xfId="0" applyNumberFormat="1" applyFont="1" applyFill="1" applyBorder="1" applyProtection="1">
      <protection hidden="1"/>
    </xf>
    <xf numFmtId="0" fontId="5" fillId="0" borderId="0" xfId="0" applyFont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3" fontId="0" fillId="0" borderId="0" xfId="1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17" fillId="2" borderId="0" xfId="0" applyNumberFormat="1" applyFont="1" applyFill="1" applyBorder="1" applyAlignment="1">
      <alignment horizontal="center"/>
    </xf>
    <xf numFmtId="42" fontId="1" fillId="9" borderId="11" xfId="0" applyNumberFormat="1" applyFont="1" applyFill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1" fillId="10" borderId="15" xfId="0" applyFont="1" applyFill="1" applyBorder="1"/>
    <xf numFmtId="42" fontId="1" fillId="10" borderId="16" xfId="0" applyNumberFormat="1" applyFont="1" applyFill="1" applyBorder="1"/>
    <xf numFmtId="42" fontId="1" fillId="10" borderId="17" xfId="0" applyNumberFormat="1" applyFont="1" applyFill="1" applyBorder="1"/>
    <xf numFmtId="42" fontId="0" fillId="0" borderId="1" xfId="0" applyNumberFormat="1" applyBorder="1"/>
    <xf numFmtId="0" fontId="1" fillId="11" borderId="1" xfId="0" applyFont="1" applyFill="1" applyBorder="1"/>
    <xf numFmtId="0" fontId="0" fillId="0" borderId="1" xfId="0" applyFont="1" applyBorder="1"/>
    <xf numFmtId="44" fontId="0" fillId="0" borderId="1" xfId="0" applyNumberFormat="1" applyBorder="1"/>
    <xf numFmtId="42" fontId="0" fillId="9" borderId="18" xfId="0" applyNumberFormat="1" applyFill="1" applyBorder="1"/>
    <xf numFmtId="0" fontId="1" fillId="9" borderId="19" xfId="0" applyFont="1" applyFill="1" applyBorder="1"/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22" fillId="0" borderId="0" xfId="2" applyFont="1" applyAlignment="1" applyProtection="1"/>
    <xf numFmtId="44" fontId="11" fillId="7" borderId="2" xfId="0" applyNumberFormat="1" applyFont="1" applyFill="1" applyBorder="1" applyProtection="1">
      <protection hidden="1"/>
    </xf>
    <xf numFmtId="44" fontId="0" fillId="0" borderId="0" xfId="0" applyNumberFormat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/>
    </xf>
    <xf numFmtId="0" fontId="11" fillId="3" borderId="2" xfId="0" applyFont="1" applyFill="1" applyBorder="1" applyProtection="1">
      <protection hidden="1"/>
    </xf>
    <xf numFmtId="0" fontId="0" fillId="3" borderId="0" xfId="0" applyFill="1" applyBorder="1" applyAlignment="1">
      <alignment horizontal="left"/>
    </xf>
    <xf numFmtId="44" fontId="0" fillId="0" borderId="20" xfId="0" applyNumberFormat="1" applyBorder="1"/>
    <xf numFmtId="44" fontId="0" fillId="0" borderId="14" xfId="0" applyNumberFormat="1" applyBorder="1"/>
    <xf numFmtId="42" fontId="1" fillId="9" borderId="1" xfId="0" applyNumberFormat="1" applyFont="1" applyFill="1" applyBorder="1"/>
    <xf numFmtId="42" fontId="1" fillId="9" borderId="18" xfId="0" applyNumberFormat="1" applyFont="1" applyFill="1" applyBorder="1"/>
    <xf numFmtId="44" fontId="0" fillId="0" borderId="13" xfId="0" applyNumberFormat="1" applyBorder="1"/>
    <xf numFmtId="44" fontId="0" fillId="0" borderId="0" xfId="0" applyNumberFormat="1" applyBorder="1"/>
    <xf numFmtId="0" fontId="0" fillId="11" borderId="1" xfId="0" applyFill="1" applyBorder="1"/>
    <xf numFmtId="168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42" fontId="1" fillId="10" borderId="1" xfId="0" applyNumberFormat="1" applyFont="1" applyFill="1" applyBorder="1"/>
    <xf numFmtId="0" fontId="20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4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63399"/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247649</xdr:colOff>
      <xdr:row>0</xdr:row>
      <xdr:rowOff>0</xdr:rowOff>
    </xdr:from>
    <xdr:to>
      <xdr:col>14</xdr:col>
      <xdr:colOff>561974</xdr:colOff>
      <xdr:row>8</xdr:row>
      <xdr:rowOff>219075</xdr:rowOff>
    </xdr:to>
    <xdr:pic>
      <xdr:nvPicPr>
        <xdr:cNvPr id="8" name="Picture 7" descr="Square_Purple_On_Whi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9924" y="0"/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23</xdr:row>
      <xdr:rowOff>133351</xdr:rowOff>
    </xdr:from>
    <xdr:to>
      <xdr:col>14</xdr:col>
      <xdr:colOff>590550</xdr:colOff>
      <xdr:row>28</xdr:row>
      <xdr:rowOff>93941</xdr:rowOff>
    </xdr:to>
    <xdr:pic>
      <xdr:nvPicPr>
        <xdr:cNvPr id="9" name="Picture 8" descr="Blue-Syringe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5" y="5829301"/>
          <a:ext cx="2952750" cy="1008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0</xdr:rowOff>
    </xdr:from>
    <xdr:to>
      <xdr:col>7</xdr:col>
      <xdr:colOff>476250</xdr:colOff>
      <xdr:row>4</xdr:row>
      <xdr:rowOff>171450</xdr:rowOff>
    </xdr:to>
    <xdr:pic>
      <xdr:nvPicPr>
        <xdr:cNvPr id="2" name="Picture 1" descr="Square_Purple_On_Whi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29450" y="190500"/>
          <a:ext cx="1019175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104775</xdr:rowOff>
    </xdr:from>
    <xdr:to>
      <xdr:col>7</xdr:col>
      <xdr:colOff>552450</xdr:colOff>
      <xdr:row>4</xdr:row>
      <xdr:rowOff>38100</xdr:rowOff>
    </xdr:to>
    <xdr:pic>
      <xdr:nvPicPr>
        <xdr:cNvPr id="2" name="Picture 1" descr="Square_Purple_On_Whi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9525" y="104775"/>
          <a:ext cx="1019175" cy="1019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133350</xdr:rowOff>
    </xdr:from>
    <xdr:to>
      <xdr:col>7</xdr:col>
      <xdr:colOff>552450</xdr:colOff>
      <xdr:row>4</xdr:row>
      <xdr:rowOff>114300</xdr:rowOff>
    </xdr:to>
    <xdr:pic>
      <xdr:nvPicPr>
        <xdr:cNvPr id="2" name="Picture 1" descr="Square_Purple_On_Whi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9525" y="133350"/>
          <a:ext cx="101917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sultingroom.com/" TargetMode="External"/><Relationship Id="rId1" Type="http://schemas.openxmlformats.org/officeDocument/2006/relationships/hyperlink" Target="http://www.consultingroomservice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7:N28"/>
  <sheetViews>
    <sheetView showGridLines="0" tabSelected="1" topLeftCell="A7" workbookViewId="0">
      <selection activeCell="O22" sqref="O22"/>
    </sheetView>
  </sheetViews>
  <sheetFormatPr defaultRowHeight="15"/>
  <cols>
    <col min="1" max="1" width="2.7109375" customWidth="1"/>
    <col min="2" max="2" width="10.7109375" bestFit="1" customWidth="1"/>
    <col min="4" max="4" width="15" customWidth="1"/>
  </cols>
  <sheetData>
    <row r="7" spans="2:11" ht="46.5">
      <c r="B7" s="91" t="s">
        <v>35</v>
      </c>
      <c r="C7" s="91"/>
      <c r="D7" s="91"/>
      <c r="E7" s="90"/>
      <c r="F7" s="90"/>
      <c r="G7" s="90"/>
      <c r="H7" s="90"/>
      <c r="I7" s="90"/>
    </row>
    <row r="9" spans="2:11" ht="33.75">
      <c r="B9" s="92" t="str">
        <f>Inputs!B4</f>
        <v>Your Clinic</v>
      </c>
      <c r="C9" s="90"/>
      <c r="D9" s="90"/>
      <c r="E9" s="90"/>
      <c r="F9" s="90"/>
      <c r="G9" s="90"/>
      <c r="H9" s="90"/>
      <c r="I9" s="90"/>
      <c r="J9" s="90"/>
      <c r="K9" s="90"/>
    </row>
    <row r="12" spans="2:11" ht="46.5">
      <c r="B12" s="91" t="s">
        <v>32</v>
      </c>
      <c r="C12" s="91"/>
      <c r="D12" s="91"/>
      <c r="E12" s="91"/>
      <c r="F12" s="91"/>
      <c r="G12" s="91"/>
      <c r="H12" s="91"/>
      <c r="I12" s="91"/>
      <c r="J12" s="91"/>
    </row>
    <row r="14" spans="2:11" ht="33.75">
      <c r="B14" s="92" t="str">
        <f>Inputs!B5</f>
        <v>HydraFacial</v>
      </c>
      <c r="C14" s="92"/>
      <c r="D14" s="92"/>
      <c r="E14" s="92"/>
      <c r="F14" s="92"/>
      <c r="G14" s="92"/>
      <c r="H14" s="92"/>
      <c r="I14" s="92"/>
      <c r="J14" s="92"/>
      <c r="K14" s="92"/>
    </row>
    <row r="17" spans="2:14" ht="18.75">
      <c r="B17" s="70" t="s">
        <v>33</v>
      </c>
      <c r="C17" s="70"/>
      <c r="D17" s="71">
        <f ca="1">TODAY()</f>
        <v>41802</v>
      </c>
    </row>
    <row r="18" spans="2:14" ht="18.75">
      <c r="B18" s="70"/>
      <c r="C18" s="70"/>
      <c r="D18" s="71"/>
    </row>
    <row r="19" spans="2:14">
      <c r="B19" t="s">
        <v>34</v>
      </c>
    </row>
    <row r="21" spans="2:14">
      <c r="B21" s="89" t="s">
        <v>39</v>
      </c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90"/>
      <c r="N21" s="90"/>
    </row>
    <row r="22" spans="2:14">
      <c r="B22" s="89" t="s">
        <v>40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4" spans="2:14" ht="18.75">
      <c r="D24" s="72" t="s">
        <v>37</v>
      </c>
    </row>
    <row r="26" spans="2:14" ht="18.75">
      <c r="D26" s="72" t="s">
        <v>38</v>
      </c>
    </row>
    <row r="28" spans="2:14">
      <c r="B28" t="s">
        <v>36</v>
      </c>
    </row>
  </sheetData>
  <sheetProtection sheet="1" objects="1" scenarios="1"/>
  <mergeCells count="6">
    <mergeCell ref="B21:N21"/>
    <mergeCell ref="B22:N22"/>
    <mergeCell ref="B7:I7"/>
    <mergeCell ref="B12:J12"/>
    <mergeCell ref="B14:K14"/>
    <mergeCell ref="B9:K9"/>
  </mergeCells>
  <hyperlinks>
    <hyperlink ref="D24" r:id="rId1"/>
    <hyperlink ref="D26" r:id="rId2"/>
  </hyperlinks>
  <pageMargins left="0.59055118110236227" right="0.19685039370078741" top="0.39370078740157483" bottom="0.39370078740157483" header="0.31496062992125984" footer="0.31496062992125984"/>
  <pageSetup paperSize="9" orientation="landscape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activeCell="E16" sqref="E16"/>
    </sheetView>
  </sheetViews>
  <sheetFormatPr defaultRowHeight="15"/>
  <cols>
    <col min="1" max="1" width="47.7109375" style="36" customWidth="1"/>
    <col min="2" max="2" width="29.7109375" style="36" customWidth="1"/>
    <col min="3" max="4" width="21.42578125" style="36" customWidth="1"/>
    <col min="5" max="16384" width="9.140625" style="36"/>
  </cols>
  <sheetData>
    <row r="1" spans="1:4" ht="20.25" customHeight="1">
      <c r="A1" s="35"/>
      <c r="B1" s="35"/>
      <c r="C1" s="35"/>
      <c r="D1" s="35"/>
    </row>
    <row r="2" spans="1:4" ht="20.25" customHeight="1">
      <c r="A2" s="35"/>
      <c r="B2" s="35"/>
      <c r="C2" s="35"/>
      <c r="D2" s="35"/>
    </row>
    <row r="3" spans="1:4" ht="20.25" customHeight="1" thickBot="1">
      <c r="A3" s="37" t="s">
        <v>3</v>
      </c>
      <c r="B3" s="38"/>
      <c r="C3" s="35"/>
      <c r="D3" s="35"/>
    </row>
    <row r="4" spans="1:4" ht="20.25" customHeight="1" thickBot="1">
      <c r="A4" s="39" t="s">
        <v>11</v>
      </c>
      <c r="B4" s="40" t="s">
        <v>45</v>
      </c>
      <c r="C4" s="35"/>
      <c r="D4" s="35"/>
    </row>
    <row r="5" spans="1:4" ht="20.25" customHeight="1" thickBot="1">
      <c r="A5" s="39" t="s">
        <v>0</v>
      </c>
      <c r="B5" s="41" t="s">
        <v>54</v>
      </c>
      <c r="C5" s="35"/>
      <c r="D5" s="35"/>
    </row>
    <row r="6" spans="1:4" ht="20.25" customHeight="1" thickBot="1">
      <c r="A6" s="39" t="s">
        <v>30</v>
      </c>
      <c r="B6" s="42">
        <v>19995</v>
      </c>
      <c r="C6" s="35"/>
      <c r="D6" s="35"/>
    </row>
    <row r="7" spans="1:4" ht="20.25" customHeight="1" thickBot="1">
      <c r="A7" s="43" t="s">
        <v>8</v>
      </c>
      <c r="B7" s="44">
        <v>41821</v>
      </c>
      <c r="C7" s="35"/>
      <c r="D7" s="35"/>
    </row>
    <row r="8" spans="1:4" ht="20.25" customHeight="1" thickBot="1">
      <c r="A8" s="43" t="s">
        <v>31</v>
      </c>
      <c r="B8" s="45">
        <v>12</v>
      </c>
      <c r="C8" s="35"/>
      <c r="D8" s="35"/>
    </row>
    <row r="9" spans="1:4" ht="20.25" customHeight="1" thickBot="1">
      <c r="A9" s="43" t="s">
        <v>9</v>
      </c>
      <c r="B9" s="73">
        <v>995</v>
      </c>
      <c r="C9" s="35"/>
      <c r="D9" s="35"/>
    </row>
    <row r="10" spans="1:4" ht="20.25" customHeight="1" thickBot="1">
      <c r="A10" s="35"/>
      <c r="B10" s="46" t="s">
        <v>1</v>
      </c>
      <c r="C10" s="46" t="s">
        <v>2</v>
      </c>
      <c r="D10" s="46" t="s">
        <v>13</v>
      </c>
    </row>
    <row r="11" spans="1:4" ht="20.25" customHeight="1" thickBot="1">
      <c r="A11" s="39" t="s">
        <v>46</v>
      </c>
      <c r="B11" s="47">
        <v>2</v>
      </c>
      <c r="C11" s="47">
        <v>8</v>
      </c>
      <c r="D11" s="47">
        <v>16</v>
      </c>
    </row>
    <row r="12" spans="1:4" ht="20.25" customHeight="1">
      <c r="A12" s="48"/>
      <c r="B12" s="35"/>
      <c r="C12" s="35"/>
      <c r="D12" s="35"/>
    </row>
    <row r="13" spans="1:4" ht="20.25" customHeight="1" thickBot="1">
      <c r="A13" s="39"/>
      <c r="B13" s="49"/>
      <c r="C13" s="35"/>
      <c r="D13" s="35"/>
    </row>
    <row r="14" spans="1:4" ht="20.25" customHeight="1" thickBot="1">
      <c r="A14" s="39" t="s">
        <v>44</v>
      </c>
      <c r="B14" s="42">
        <v>10</v>
      </c>
      <c r="C14" s="35"/>
      <c r="D14" s="35"/>
    </row>
    <row r="15" spans="1:4" ht="20.25" customHeight="1">
      <c r="A15" s="39" t="s">
        <v>49</v>
      </c>
      <c r="B15" s="35"/>
      <c r="C15" s="35"/>
      <c r="D15" s="35"/>
    </row>
    <row r="16" spans="1:4" ht="20.25" customHeight="1" thickBot="1">
      <c r="A16" s="39"/>
      <c r="B16" s="50"/>
      <c r="C16" s="39"/>
      <c r="D16" s="50"/>
    </row>
    <row r="17" spans="1:4" ht="20.25" customHeight="1" thickBot="1">
      <c r="A17" s="39" t="s">
        <v>50</v>
      </c>
      <c r="B17" s="77">
        <v>398.1</v>
      </c>
      <c r="C17" s="35" t="s">
        <v>51</v>
      </c>
      <c r="D17" s="35"/>
    </row>
    <row r="18" spans="1:4" ht="20.25" customHeight="1">
      <c r="A18" s="35"/>
      <c r="B18" s="35"/>
      <c r="C18" s="35"/>
      <c r="D18" s="35"/>
    </row>
    <row r="19" spans="1:4">
      <c r="A19" s="35"/>
      <c r="B19" s="35"/>
      <c r="C19" s="35"/>
      <c r="D19" s="35"/>
    </row>
    <row r="20" spans="1:4">
      <c r="A20" s="35"/>
      <c r="B20" s="35"/>
      <c r="C20" s="35"/>
      <c r="D20" s="35"/>
    </row>
    <row r="21" spans="1:4">
      <c r="A21" s="35"/>
      <c r="B21" s="35"/>
      <c r="C21" s="35"/>
      <c r="D21" s="35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8"/>
  <sheetViews>
    <sheetView workbookViewId="0">
      <selection activeCell="B19" sqref="B19"/>
    </sheetView>
  </sheetViews>
  <sheetFormatPr defaultRowHeight="15"/>
  <cols>
    <col min="1" max="1" width="39.42578125" customWidth="1"/>
    <col min="2" max="38" width="15.7109375" customWidth="1"/>
  </cols>
  <sheetData>
    <row r="1" spans="1:38">
      <c r="A1" s="93" t="str">
        <f>Inputs!B5</f>
        <v>HydraFacial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8">
      <c r="A2" s="9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>
      <c r="A3" s="7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8">
      <c r="A4" s="7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8">
      <c r="A5" s="51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</row>
    <row r="6" spans="1:38">
      <c r="A6" s="51" t="s">
        <v>21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</row>
    <row r="7" spans="1:38">
      <c r="A7" s="26" t="s">
        <v>14</v>
      </c>
      <c r="B7" s="29">
        <f>(Inputs!$B$14*Inputs!$B$8)*Calculations!B23</f>
        <v>240</v>
      </c>
      <c r="C7" s="29">
        <f>(Inputs!$B$14*Inputs!$B$8)*Calculations!C23</f>
        <v>240</v>
      </c>
      <c r="D7" s="29">
        <f>(Inputs!$B$14*Inputs!$B$8)*Calculations!D23</f>
        <v>240</v>
      </c>
      <c r="E7" s="29">
        <f>(Inputs!$B$14*Inputs!$B$8)*Calculations!E23</f>
        <v>240</v>
      </c>
      <c r="F7" s="29">
        <f>(Inputs!$B$14*Inputs!$B$8)*Calculations!F23</f>
        <v>240</v>
      </c>
      <c r="G7" s="29">
        <f>(Inputs!$B$14*Inputs!$B$8)*Calculations!G23</f>
        <v>240</v>
      </c>
      <c r="H7" s="29">
        <f>(Inputs!$B$14*Inputs!$B$8)*Calculations!H23</f>
        <v>240</v>
      </c>
      <c r="I7" s="29">
        <f>(Inputs!$B$14*Inputs!$B$8)*Calculations!I23</f>
        <v>240</v>
      </c>
      <c r="J7" s="29">
        <f>(Inputs!$B$14*Inputs!$B$8)*Calculations!J23</f>
        <v>240</v>
      </c>
      <c r="K7" s="29">
        <f>(Inputs!$B$14*Inputs!$B$8)*Calculations!K23</f>
        <v>240</v>
      </c>
      <c r="L7" s="29">
        <f>(Inputs!$B$14*Inputs!$B$8)*Calculations!L23</f>
        <v>240</v>
      </c>
      <c r="M7" s="29">
        <f>(Inputs!$B$14*Inputs!$B$8)*Calculations!M23</f>
        <v>240</v>
      </c>
      <c r="N7" s="29">
        <f>(Inputs!$B$14*Inputs!$B$8)*Calculations!N23</f>
        <v>240</v>
      </c>
      <c r="O7" s="29">
        <f>(Inputs!$B$14*Inputs!$B$8)*Calculations!O23</f>
        <v>240</v>
      </c>
      <c r="P7" s="29">
        <f>(Inputs!$B$14*Inputs!$B$8)*Calculations!P23</f>
        <v>240</v>
      </c>
      <c r="Q7" s="29">
        <f>(Inputs!$B$14*Inputs!$B$8)*Calculations!Q23</f>
        <v>240</v>
      </c>
      <c r="R7" s="29">
        <f>(Inputs!$B$14*Inputs!$B$8)*Calculations!R23</f>
        <v>240</v>
      </c>
      <c r="S7" s="29">
        <f>(Inputs!$B$14*Inputs!$B$8)*Calculations!S23</f>
        <v>240</v>
      </c>
      <c r="T7" s="29">
        <f>(Inputs!$B$14*Inputs!$B$8)*Calculations!T23</f>
        <v>240</v>
      </c>
      <c r="U7" s="29">
        <f>(Inputs!$B$14*Inputs!$B$8)*Calculations!U23</f>
        <v>240</v>
      </c>
      <c r="V7" s="29">
        <f>(Inputs!$B$14*Inputs!$B$8)*Calculations!V23</f>
        <v>240</v>
      </c>
      <c r="W7" s="29">
        <f>(Inputs!$B$14*Inputs!$B$8)*Calculations!W23</f>
        <v>240</v>
      </c>
      <c r="X7" s="29">
        <f>(Inputs!$B$14*Inputs!$B$8)*Calculations!X23</f>
        <v>240</v>
      </c>
      <c r="Y7" s="29">
        <f>(Inputs!$B$14*Inputs!$B$8)*Calculations!Y23</f>
        <v>240</v>
      </c>
      <c r="Z7" s="29">
        <f>(Inputs!$B$14*Inputs!$B$8)*Calculations!Z23</f>
        <v>240</v>
      </c>
      <c r="AA7" s="29">
        <f>(Inputs!$B$14*Inputs!$B$8)*Calculations!AA23</f>
        <v>240</v>
      </c>
      <c r="AB7" s="29">
        <f>(Inputs!$B$14*Inputs!$B$8)*Calculations!AB23</f>
        <v>240</v>
      </c>
      <c r="AC7" s="29">
        <f>(Inputs!$B$14*Inputs!$B$8)*Calculations!AC23</f>
        <v>240</v>
      </c>
      <c r="AD7" s="29">
        <f>(Inputs!$B$14*Inputs!$B$8)*Calculations!AD23</f>
        <v>240</v>
      </c>
      <c r="AE7" s="29">
        <f>(Inputs!$B$14*Inputs!$B$8)*Calculations!AE23</f>
        <v>240</v>
      </c>
      <c r="AF7" s="29">
        <f>(Inputs!$B$14*Inputs!$B$8)*Calculations!AF23</f>
        <v>240</v>
      </c>
      <c r="AG7" s="29">
        <f>(Inputs!$B$14*Inputs!$B$8)*Calculations!AG23</f>
        <v>240</v>
      </c>
      <c r="AH7" s="29">
        <f>(Inputs!$B$14*Inputs!$B$8)*Calculations!AH23</f>
        <v>240</v>
      </c>
      <c r="AI7" s="29">
        <f>(Inputs!$B$14*Inputs!$B$8)*Calculations!AI23</f>
        <v>240</v>
      </c>
      <c r="AJ7" s="29">
        <f>(Inputs!$B$14*Inputs!$B$8)*Calculations!AJ23</f>
        <v>240</v>
      </c>
      <c r="AK7" s="29">
        <f>(Inputs!$B$14*Inputs!$B$8)*Calculations!AK23</f>
        <v>240</v>
      </c>
      <c r="AL7" s="29">
        <f>(Inputs!$B$14*Inputs!$B$8)*Calculations!AL23</f>
        <v>240</v>
      </c>
    </row>
    <row r="8" spans="1:38">
      <c r="A8" s="30" t="s">
        <v>15</v>
      </c>
      <c r="B8" s="28">
        <f>(Inputs!$B$14*Inputs!$B$8)*Calculations!B27</f>
        <v>960</v>
      </c>
      <c r="C8" s="28">
        <f>(Inputs!$B$14*Inputs!$B$8)*Calculations!C27</f>
        <v>960</v>
      </c>
      <c r="D8" s="28">
        <f>(Inputs!$B$14*Inputs!$B$8)*Calculations!D27</f>
        <v>960</v>
      </c>
      <c r="E8" s="28">
        <f>(Inputs!$B$14*Inputs!$B$8)*Calculations!E27</f>
        <v>960</v>
      </c>
      <c r="F8" s="28">
        <f>(Inputs!$B$14*Inputs!$B$8)*Calculations!F27</f>
        <v>960</v>
      </c>
      <c r="G8" s="28">
        <f>(Inputs!$B$14*Inputs!$B$8)*Calculations!G27</f>
        <v>960</v>
      </c>
      <c r="H8" s="28">
        <f>(Inputs!$B$14*Inputs!$B$8)*Calculations!H27</f>
        <v>960</v>
      </c>
      <c r="I8" s="28">
        <f>(Inputs!$B$14*Inputs!$B$8)*Calculations!I27</f>
        <v>960</v>
      </c>
      <c r="J8" s="28">
        <f>(Inputs!$B$14*Inputs!$B$8)*Calculations!J27</f>
        <v>960</v>
      </c>
      <c r="K8" s="28">
        <f>(Inputs!$B$14*Inputs!$B$8)*Calculations!K27</f>
        <v>960</v>
      </c>
      <c r="L8" s="28">
        <f>(Inputs!$B$14*Inputs!$B$8)*Calculations!L27</f>
        <v>960</v>
      </c>
      <c r="M8" s="28">
        <f>(Inputs!$B$14*Inputs!$B$8)*Calculations!M27</f>
        <v>960</v>
      </c>
      <c r="N8" s="28">
        <f>(Inputs!$B$14*Inputs!$B$8)*Calculations!N27</f>
        <v>960</v>
      </c>
      <c r="O8" s="28">
        <f>(Inputs!$B$14*Inputs!$B$8)*Calculations!O27</f>
        <v>960</v>
      </c>
      <c r="P8" s="28">
        <f>(Inputs!$B$14*Inputs!$B$8)*Calculations!P27</f>
        <v>960</v>
      </c>
      <c r="Q8" s="28">
        <f>(Inputs!$B$14*Inputs!$B$8)*Calculations!Q27</f>
        <v>960</v>
      </c>
      <c r="R8" s="28">
        <f>(Inputs!$B$14*Inputs!$B$8)*Calculations!R27</f>
        <v>960</v>
      </c>
      <c r="S8" s="28">
        <f>(Inputs!$B$14*Inputs!$B$8)*Calculations!S27</f>
        <v>960</v>
      </c>
      <c r="T8" s="28">
        <f>(Inputs!$B$14*Inputs!$B$8)*Calculations!T27</f>
        <v>960</v>
      </c>
      <c r="U8" s="28">
        <f>(Inputs!$B$14*Inputs!$B$8)*Calculations!U27</f>
        <v>960</v>
      </c>
      <c r="V8" s="28">
        <f>(Inputs!$B$14*Inputs!$B$8)*Calculations!V27</f>
        <v>960</v>
      </c>
      <c r="W8" s="28">
        <f>(Inputs!$B$14*Inputs!$B$8)*Calculations!W27</f>
        <v>960</v>
      </c>
      <c r="X8" s="28">
        <f>(Inputs!$B$14*Inputs!$B$8)*Calculations!X27</f>
        <v>960</v>
      </c>
      <c r="Y8" s="28">
        <f>(Inputs!$B$14*Inputs!$B$8)*Calculations!Y27</f>
        <v>960</v>
      </c>
      <c r="Z8" s="28">
        <f>(Inputs!$B$14*Inputs!$B$8)*Calculations!Z27</f>
        <v>960</v>
      </c>
      <c r="AA8" s="28">
        <f>(Inputs!$B$14*Inputs!$B$8)*Calculations!AA27</f>
        <v>960</v>
      </c>
      <c r="AB8" s="28">
        <f>(Inputs!$B$14*Inputs!$B$8)*Calculations!AB27</f>
        <v>960</v>
      </c>
      <c r="AC8" s="28">
        <f>(Inputs!$B$14*Inputs!$B$8)*Calculations!AC27</f>
        <v>960</v>
      </c>
      <c r="AD8" s="28">
        <f>(Inputs!$B$14*Inputs!$B$8)*Calculations!AD27</f>
        <v>960</v>
      </c>
      <c r="AE8" s="28">
        <f>(Inputs!$B$14*Inputs!$B$8)*Calculations!AE27</f>
        <v>960</v>
      </c>
      <c r="AF8" s="28">
        <f>(Inputs!$B$14*Inputs!$B$8)*Calculations!AF27</f>
        <v>960</v>
      </c>
      <c r="AG8" s="28">
        <f>(Inputs!$B$14*Inputs!$B$8)*Calculations!AG27</f>
        <v>960</v>
      </c>
      <c r="AH8" s="28">
        <f>(Inputs!$B$14*Inputs!$B$8)*Calculations!AH27</f>
        <v>960</v>
      </c>
      <c r="AI8" s="28">
        <f>(Inputs!$B$14*Inputs!$B$8)*Calculations!AI27</f>
        <v>960</v>
      </c>
      <c r="AJ8" s="28">
        <f>(Inputs!$B$14*Inputs!$B$8)*Calculations!AJ27</f>
        <v>960</v>
      </c>
      <c r="AK8" s="28">
        <f>(Inputs!$B$14*Inputs!$B$8)*Calculations!AK27</f>
        <v>960</v>
      </c>
      <c r="AL8" s="28">
        <f>(Inputs!$B$14*Inputs!$B$8)*Calculations!AL27</f>
        <v>960</v>
      </c>
    </row>
    <row r="9" spans="1:38">
      <c r="A9" s="31" t="s">
        <v>16</v>
      </c>
      <c r="B9" s="28">
        <f>(Inputs!$B$14*Inputs!$B$8)*Calculations!B31</f>
        <v>1920</v>
      </c>
      <c r="C9" s="28">
        <f>(Inputs!$B$14*Inputs!$B$8)*Calculations!C31</f>
        <v>1920</v>
      </c>
      <c r="D9" s="28">
        <f>(Inputs!$B$14*Inputs!$B$8)*Calculations!D31</f>
        <v>1920</v>
      </c>
      <c r="E9" s="28">
        <f>(Inputs!$B$14*Inputs!$B$8)*Calculations!E31</f>
        <v>1920</v>
      </c>
      <c r="F9" s="28">
        <f>(Inputs!$B$14*Inputs!$B$8)*Calculations!F31</f>
        <v>1920</v>
      </c>
      <c r="G9" s="28">
        <f>(Inputs!$B$14*Inputs!$B$8)*Calculations!G31</f>
        <v>1920</v>
      </c>
      <c r="H9" s="28">
        <f>(Inputs!$B$14*Inputs!$B$8)*Calculations!H31</f>
        <v>1920</v>
      </c>
      <c r="I9" s="28">
        <f>(Inputs!$B$14*Inputs!$B$8)*Calculations!I31</f>
        <v>1920</v>
      </c>
      <c r="J9" s="28">
        <f>(Inputs!$B$14*Inputs!$B$8)*Calculations!J31</f>
        <v>1920</v>
      </c>
      <c r="K9" s="28">
        <f>(Inputs!$B$14*Inputs!$B$8)*Calculations!K31</f>
        <v>1920</v>
      </c>
      <c r="L9" s="28">
        <f>(Inputs!$B$14*Inputs!$B$8)*Calculations!L31</f>
        <v>1920</v>
      </c>
      <c r="M9" s="28">
        <f>(Inputs!$B$14*Inputs!$B$8)*Calculations!M31</f>
        <v>1920</v>
      </c>
      <c r="N9" s="28">
        <f>(Inputs!$B$14*Inputs!$B$8)*Calculations!N31</f>
        <v>1920</v>
      </c>
      <c r="O9" s="28">
        <f>(Inputs!$B$14*Inputs!$B$8)*Calculations!O31</f>
        <v>1920</v>
      </c>
      <c r="P9" s="28">
        <f>(Inputs!$B$14*Inputs!$B$8)*Calculations!P31</f>
        <v>1920</v>
      </c>
      <c r="Q9" s="28">
        <f>(Inputs!$B$14*Inputs!$B$8)*Calculations!Q31</f>
        <v>1920</v>
      </c>
      <c r="R9" s="28">
        <f>(Inputs!$B$14*Inputs!$B$8)*Calculations!R31</f>
        <v>1920</v>
      </c>
      <c r="S9" s="28">
        <f>(Inputs!$B$14*Inputs!$B$8)*Calculations!S31</f>
        <v>1920</v>
      </c>
      <c r="T9" s="28">
        <f>(Inputs!$B$14*Inputs!$B$8)*Calculations!T31</f>
        <v>1920</v>
      </c>
      <c r="U9" s="28">
        <f>(Inputs!$B$14*Inputs!$B$8)*Calculations!U31</f>
        <v>1920</v>
      </c>
      <c r="V9" s="28">
        <f>(Inputs!$B$14*Inputs!$B$8)*Calculations!V31</f>
        <v>1920</v>
      </c>
      <c r="W9" s="28">
        <f>(Inputs!$B$14*Inputs!$B$8)*Calculations!W31</f>
        <v>1920</v>
      </c>
      <c r="X9" s="28">
        <f>(Inputs!$B$14*Inputs!$B$8)*Calculations!X31</f>
        <v>1920</v>
      </c>
      <c r="Y9" s="28">
        <f>(Inputs!$B$14*Inputs!$B$8)*Calculations!Y31</f>
        <v>1920</v>
      </c>
      <c r="Z9" s="28">
        <f>(Inputs!$B$14*Inputs!$B$8)*Calculations!Z31</f>
        <v>1920</v>
      </c>
      <c r="AA9" s="28">
        <f>(Inputs!$B$14*Inputs!$B$8)*Calculations!AA31</f>
        <v>1920</v>
      </c>
      <c r="AB9" s="28">
        <f>(Inputs!$B$14*Inputs!$B$8)*Calculations!AB31</f>
        <v>1920</v>
      </c>
      <c r="AC9" s="28">
        <f>(Inputs!$B$14*Inputs!$B$8)*Calculations!AC31</f>
        <v>1920</v>
      </c>
      <c r="AD9" s="28">
        <f>(Inputs!$B$14*Inputs!$B$8)*Calculations!AD31</f>
        <v>1920</v>
      </c>
      <c r="AE9" s="28">
        <f>(Inputs!$B$14*Inputs!$B$8)*Calculations!AE31</f>
        <v>1920</v>
      </c>
      <c r="AF9" s="28">
        <f>(Inputs!$B$14*Inputs!$B$8)*Calculations!AF31</f>
        <v>1920</v>
      </c>
      <c r="AG9" s="28">
        <f>(Inputs!$B$14*Inputs!$B$8)*Calculations!AG31</f>
        <v>1920</v>
      </c>
      <c r="AH9" s="28">
        <f>(Inputs!$B$14*Inputs!$B$8)*Calculations!AH31</f>
        <v>1920</v>
      </c>
      <c r="AI9" s="28">
        <f>(Inputs!$B$14*Inputs!$B$8)*Calculations!AI31</f>
        <v>1920</v>
      </c>
      <c r="AJ9" s="28">
        <f>(Inputs!$B$14*Inputs!$B$8)*Calculations!AJ31</f>
        <v>1920</v>
      </c>
      <c r="AK9" s="28">
        <f>(Inputs!$B$14*Inputs!$B$8)*Calculations!AK31</f>
        <v>1920</v>
      </c>
      <c r="AL9" s="28">
        <f>(Inputs!$B$14*Inputs!$B$8)*Calculations!AL31</f>
        <v>1920</v>
      </c>
    </row>
    <row r="10" spans="1:38">
      <c r="A10" s="55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>
      <c r="A11" s="78" t="s">
        <v>50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>
      <c r="A12" s="55" t="s">
        <v>52</v>
      </c>
      <c r="B12" s="54">
        <f>Inputs!B17</f>
        <v>398.1</v>
      </c>
      <c r="C12" s="54">
        <f>Inputs!B17</f>
        <v>398.1</v>
      </c>
      <c r="D12" s="54">
        <f>Inputs!B17</f>
        <v>398.1</v>
      </c>
      <c r="E12" s="54">
        <f>Inputs!B17</f>
        <v>398.1</v>
      </c>
      <c r="F12" s="54">
        <f>Inputs!B17</f>
        <v>398.1</v>
      </c>
      <c r="G12" s="54">
        <f>Inputs!B17</f>
        <v>398.1</v>
      </c>
      <c r="H12" s="54">
        <f>Inputs!B17</f>
        <v>398.1</v>
      </c>
      <c r="I12" s="54">
        <f>Inputs!B17</f>
        <v>398.1</v>
      </c>
      <c r="J12" s="54">
        <f>Inputs!B17</f>
        <v>398.1</v>
      </c>
      <c r="K12" s="54">
        <f>Inputs!B17</f>
        <v>398.1</v>
      </c>
      <c r="L12" s="54">
        <f>Inputs!B17</f>
        <v>398.1</v>
      </c>
      <c r="M12" s="54">
        <f>Inputs!B17</f>
        <v>398.1</v>
      </c>
      <c r="N12" s="54">
        <f>Inputs!B17</f>
        <v>398.1</v>
      </c>
      <c r="O12" s="54">
        <f>Inputs!B17</f>
        <v>398.1</v>
      </c>
      <c r="P12" s="54">
        <f>Inputs!B17</f>
        <v>398.1</v>
      </c>
      <c r="Q12" s="54">
        <f>Inputs!B17</f>
        <v>398.1</v>
      </c>
      <c r="R12" s="54">
        <f>Inputs!B17</f>
        <v>398.1</v>
      </c>
      <c r="S12" s="54">
        <f>Inputs!B17</f>
        <v>398.1</v>
      </c>
      <c r="T12" s="54">
        <f>Inputs!B17</f>
        <v>398.1</v>
      </c>
      <c r="U12" s="54">
        <f>Inputs!B17</f>
        <v>398.1</v>
      </c>
      <c r="V12" s="54">
        <f>Inputs!B17</f>
        <v>398.1</v>
      </c>
      <c r="W12" s="54">
        <f>Inputs!B17</f>
        <v>398.1</v>
      </c>
      <c r="X12" s="54">
        <f>Inputs!B17</f>
        <v>398.1</v>
      </c>
      <c r="Y12" s="54">
        <f>Inputs!B17</f>
        <v>398.1</v>
      </c>
      <c r="Z12" s="54">
        <f>Inputs!B17</f>
        <v>398.1</v>
      </c>
      <c r="AA12" s="54">
        <f>Inputs!B17</f>
        <v>398.1</v>
      </c>
      <c r="AB12" s="54">
        <f>Inputs!B17</f>
        <v>398.1</v>
      </c>
      <c r="AC12" s="54">
        <f>Inputs!B17</f>
        <v>398.1</v>
      </c>
      <c r="AD12" s="54">
        <f>Inputs!B17</f>
        <v>398.1</v>
      </c>
      <c r="AE12" s="54">
        <f>Inputs!B17</f>
        <v>398.1</v>
      </c>
      <c r="AF12" s="54">
        <f>Inputs!B17</f>
        <v>398.1</v>
      </c>
      <c r="AG12" s="54">
        <f>Inputs!B17</f>
        <v>398.1</v>
      </c>
      <c r="AH12" s="54">
        <f>Inputs!B17</f>
        <v>398.1</v>
      </c>
      <c r="AI12" s="54">
        <f>Inputs!B17</f>
        <v>398.1</v>
      </c>
      <c r="AJ12" s="54">
        <f>Inputs!B17</f>
        <v>398.1</v>
      </c>
      <c r="AK12" s="54">
        <f>Inputs!B17</f>
        <v>398.1</v>
      </c>
      <c r="AL12" s="54">
        <f>Inputs!B17</f>
        <v>398.1</v>
      </c>
    </row>
    <row r="13" spans="1:38">
      <c r="A13" s="55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8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spans="1:38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spans="1:38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38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8" ht="15.75" thickBot="1">
      <c r="A20" s="22" t="s">
        <v>27</v>
      </c>
      <c r="B20" s="7"/>
      <c r="C20" s="7"/>
      <c r="D20" s="7"/>
      <c r="E20" s="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8">
      <c r="A21" s="25" t="s">
        <v>4</v>
      </c>
      <c r="B21" s="8">
        <f>Inputs!B7</f>
        <v>41821</v>
      </c>
      <c r="C21" s="8">
        <f>EDATE(B21,1)</f>
        <v>41852</v>
      </c>
      <c r="D21" s="8">
        <f>EDATE(C21,1)</f>
        <v>41883</v>
      </c>
      <c r="E21" s="8">
        <f t="shared" ref="E21:AG21" si="0">EDATE(D21,1)</f>
        <v>41913</v>
      </c>
      <c r="F21" s="8">
        <f t="shared" si="0"/>
        <v>41944</v>
      </c>
      <c r="G21" s="8">
        <f t="shared" si="0"/>
        <v>41974</v>
      </c>
      <c r="H21" s="8">
        <f t="shared" si="0"/>
        <v>42005</v>
      </c>
      <c r="I21" s="8">
        <f t="shared" si="0"/>
        <v>42036</v>
      </c>
      <c r="J21" s="8">
        <f t="shared" si="0"/>
        <v>42064</v>
      </c>
      <c r="K21" s="8">
        <f t="shared" si="0"/>
        <v>42095</v>
      </c>
      <c r="L21" s="8">
        <f t="shared" si="0"/>
        <v>42125</v>
      </c>
      <c r="M21" s="8">
        <f t="shared" si="0"/>
        <v>42156</v>
      </c>
      <c r="N21" s="8">
        <f t="shared" si="0"/>
        <v>42186</v>
      </c>
      <c r="O21" s="8">
        <f t="shared" si="0"/>
        <v>42217</v>
      </c>
      <c r="P21" s="8">
        <f t="shared" si="0"/>
        <v>42248</v>
      </c>
      <c r="Q21" s="8">
        <f t="shared" si="0"/>
        <v>42278</v>
      </c>
      <c r="R21" s="8">
        <f t="shared" si="0"/>
        <v>42309</v>
      </c>
      <c r="S21" s="8">
        <f t="shared" si="0"/>
        <v>42339</v>
      </c>
      <c r="T21" s="8">
        <f t="shared" si="0"/>
        <v>42370</v>
      </c>
      <c r="U21" s="8">
        <f t="shared" si="0"/>
        <v>42401</v>
      </c>
      <c r="V21" s="8">
        <f t="shared" si="0"/>
        <v>42430</v>
      </c>
      <c r="W21" s="8">
        <f t="shared" si="0"/>
        <v>42461</v>
      </c>
      <c r="X21" s="8">
        <f t="shared" si="0"/>
        <v>42491</v>
      </c>
      <c r="Y21" s="8">
        <f t="shared" si="0"/>
        <v>42522</v>
      </c>
      <c r="Z21" s="8">
        <f t="shared" si="0"/>
        <v>42552</v>
      </c>
      <c r="AA21" s="8">
        <f t="shared" si="0"/>
        <v>42583</v>
      </c>
      <c r="AB21" s="8">
        <f t="shared" si="0"/>
        <v>42614</v>
      </c>
      <c r="AC21" s="8">
        <f t="shared" si="0"/>
        <v>42644</v>
      </c>
      <c r="AD21" s="8">
        <f t="shared" si="0"/>
        <v>42675</v>
      </c>
      <c r="AE21" s="8">
        <f t="shared" si="0"/>
        <v>42705</v>
      </c>
      <c r="AF21" s="8">
        <f t="shared" si="0"/>
        <v>42736</v>
      </c>
      <c r="AG21" s="8">
        <f t="shared" si="0"/>
        <v>42767</v>
      </c>
      <c r="AH21" s="8">
        <f t="shared" ref="AH21" si="1">EDATE(AG21,1)</f>
        <v>42795</v>
      </c>
      <c r="AI21" s="8">
        <f t="shared" ref="AI21" si="2">EDATE(AH21,1)</f>
        <v>42826</v>
      </c>
      <c r="AJ21" s="8">
        <f t="shared" ref="AJ21" si="3">EDATE(AI21,1)</f>
        <v>42856</v>
      </c>
      <c r="AK21" s="8">
        <f t="shared" ref="AK21" si="4">EDATE(AJ21,1)</f>
        <v>42887</v>
      </c>
      <c r="AL21" s="8">
        <f t="shared" ref="AL21" si="5">EDATE(AK21,1)</f>
        <v>42917</v>
      </c>
    </row>
    <row r="22" spans="1:38">
      <c r="A22" s="3" t="s">
        <v>47</v>
      </c>
      <c r="B22" s="9">
        <v>2</v>
      </c>
      <c r="C22" s="9">
        <f>SUM(Inputs!B11)</f>
        <v>2</v>
      </c>
      <c r="D22" s="9">
        <f>SUM(Inputs!B11)</f>
        <v>2</v>
      </c>
      <c r="E22" s="9">
        <f>SUM(Inputs!B11)</f>
        <v>2</v>
      </c>
      <c r="F22" s="9">
        <f>SUM(Inputs!B11)</f>
        <v>2</v>
      </c>
      <c r="G22" s="9">
        <f>SUM(Inputs!B11)</f>
        <v>2</v>
      </c>
      <c r="H22" s="9">
        <f>SUM(Inputs!B11)</f>
        <v>2</v>
      </c>
      <c r="I22" s="9">
        <f>SUM(Inputs!B11)</f>
        <v>2</v>
      </c>
      <c r="J22" s="9">
        <f>SUM(Inputs!B11)</f>
        <v>2</v>
      </c>
      <c r="K22" s="9">
        <f>SUM(Inputs!B11)</f>
        <v>2</v>
      </c>
      <c r="L22" s="9">
        <f>SUM(Inputs!B11)</f>
        <v>2</v>
      </c>
      <c r="M22" s="9">
        <f>SUM(Inputs!B11)</f>
        <v>2</v>
      </c>
      <c r="N22" s="9">
        <f>SUM(Inputs!B11)</f>
        <v>2</v>
      </c>
      <c r="O22" s="9">
        <f>SUM(Inputs!B11)</f>
        <v>2</v>
      </c>
      <c r="P22" s="9">
        <f>SUM(Inputs!B11)</f>
        <v>2</v>
      </c>
      <c r="Q22" s="9">
        <f>SUM(Inputs!B11)</f>
        <v>2</v>
      </c>
      <c r="R22" s="9">
        <f>SUM(Inputs!B11)</f>
        <v>2</v>
      </c>
      <c r="S22" s="9">
        <f>SUM(Inputs!B11)</f>
        <v>2</v>
      </c>
      <c r="T22" s="9">
        <f>SUM(Inputs!B11)</f>
        <v>2</v>
      </c>
      <c r="U22" s="9">
        <f>SUM(Inputs!B11)</f>
        <v>2</v>
      </c>
      <c r="V22" s="9">
        <f>SUM(Inputs!B11)</f>
        <v>2</v>
      </c>
      <c r="W22" s="9">
        <f>SUM(Inputs!B11)</f>
        <v>2</v>
      </c>
      <c r="X22" s="9">
        <f>SUM(Inputs!B11)</f>
        <v>2</v>
      </c>
      <c r="Y22" s="9">
        <f>SUM(Inputs!B11)</f>
        <v>2</v>
      </c>
      <c r="Z22" s="9">
        <f>SUM(Inputs!B11)</f>
        <v>2</v>
      </c>
      <c r="AA22" s="9">
        <f>SUM(Inputs!B11)</f>
        <v>2</v>
      </c>
      <c r="AB22" s="9">
        <f>SUM(Inputs!B11)</f>
        <v>2</v>
      </c>
      <c r="AC22" s="9">
        <f>SUM(Inputs!B11)</f>
        <v>2</v>
      </c>
      <c r="AD22" s="9">
        <f>SUM(Inputs!B11)</f>
        <v>2</v>
      </c>
      <c r="AE22" s="9">
        <f>SUM(Inputs!B11)</f>
        <v>2</v>
      </c>
      <c r="AF22" s="9">
        <f>SUM(Inputs!B11)</f>
        <v>2</v>
      </c>
      <c r="AG22" s="9">
        <f>SUM(Inputs!B11)</f>
        <v>2</v>
      </c>
      <c r="AH22" s="9">
        <f>SUM(Inputs!B11)</f>
        <v>2</v>
      </c>
      <c r="AI22" s="9">
        <f>SUM(Inputs!B11)</f>
        <v>2</v>
      </c>
      <c r="AJ22" s="9">
        <f>SUM(Inputs!B11)</f>
        <v>2</v>
      </c>
      <c r="AK22" s="9">
        <f>SUM(Inputs!B11)</f>
        <v>2</v>
      </c>
      <c r="AL22" s="9">
        <f>SUM(Inputs!B11)</f>
        <v>2</v>
      </c>
    </row>
    <row r="23" spans="1:38">
      <c r="A23" s="4" t="s">
        <v>28</v>
      </c>
      <c r="B23" s="10">
        <f>B22</f>
        <v>2</v>
      </c>
      <c r="C23" s="10">
        <f t="shared" ref="C23:F23" si="6">C22</f>
        <v>2</v>
      </c>
      <c r="D23" s="10">
        <f t="shared" si="6"/>
        <v>2</v>
      </c>
      <c r="E23" s="10">
        <f t="shared" si="6"/>
        <v>2</v>
      </c>
      <c r="F23" s="10">
        <f t="shared" si="6"/>
        <v>2</v>
      </c>
      <c r="G23" s="10">
        <f t="shared" ref="G23" si="7">G22</f>
        <v>2</v>
      </c>
      <c r="H23" s="10">
        <f t="shared" ref="H23" si="8">H22</f>
        <v>2</v>
      </c>
      <c r="I23" s="10">
        <f t="shared" ref="I23:J23" si="9">I22</f>
        <v>2</v>
      </c>
      <c r="J23" s="10">
        <f t="shared" si="9"/>
        <v>2</v>
      </c>
      <c r="K23" s="10">
        <f t="shared" ref="K23" si="10">K22</f>
        <v>2</v>
      </c>
      <c r="L23" s="10">
        <f t="shared" ref="L23" si="11">L22</f>
        <v>2</v>
      </c>
      <c r="M23" s="10">
        <f t="shared" ref="M23:N23" si="12">M22</f>
        <v>2</v>
      </c>
      <c r="N23" s="10">
        <f t="shared" si="12"/>
        <v>2</v>
      </c>
      <c r="O23" s="10">
        <f t="shared" ref="O23" si="13">O22</f>
        <v>2</v>
      </c>
      <c r="P23" s="10">
        <f t="shared" ref="P23" si="14">P22</f>
        <v>2</v>
      </c>
      <c r="Q23" s="10">
        <f t="shared" ref="Q23:R23" si="15">Q22</f>
        <v>2</v>
      </c>
      <c r="R23" s="10">
        <f t="shared" si="15"/>
        <v>2</v>
      </c>
      <c r="S23" s="10">
        <f t="shared" ref="S23" si="16">S22</f>
        <v>2</v>
      </c>
      <c r="T23" s="10">
        <f t="shared" ref="T23" si="17">T22</f>
        <v>2</v>
      </c>
      <c r="U23" s="10">
        <f t="shared" ref="U23:V23" si="18">U22</f>
        <v>2</v>
      </c>
      <c r="V23" s="10">
        <f t="shared" si="18"/>
        <v>2</v>
      </c>
      <c r="W23" s="10">
        <f t="shared" ref="W23" si="19">W22</f>
        <v>2</v>
      </c>
      <c r="X23" s="10">
        <f t="shared" ref="X23" si="20">X22</f>
        <v>2</v>
      </c>
      <c r="Y23" s="10">
        <f t="shared" ref="Y23:Z23" si="21">Y22</f>
        <v>2</v>
      </c>
      <c r="Z23" s="10">
        <f t="shared" si="21"/>
        <v>2</v>
      </c>
      <c r="AA23" s="10">
        <f t="shared" ref="AA23" si="22">AA22</f>
        <v>2</v>
      </c>
      <c r="AB23" s="10">
        <f t="shared" ref="AB23" si="23">AB22</f>
        <v>2</v>
      </c>
      <c r="AC23" s="10">
        <f t="shared" ref="AC23:AD23" si="24">AC22</f>
        <v>2</v>
      </c>
      <c r="AD23" s="10">
        <f t="shared" si="24"/>
        <v>2</v>
      </c>
      <c r="AE23" s="10">
        <f t="shared" ref="AE23" si="25">AE22</f>
        <v>2</v>
      </c>
      <c r="AF23" s="10">
        <f t="shared" ref="AF23" si="26">AF22</f>
        <v>2</v>
      </c>
      <c r="AG23" s="10">
        <f t="shared" ref="AG23:AH23" si="27">AG22</f>
        <v>2</v>
      </c>
      <c r="AH23" s="10">
        <f t="shared" si="27"/>
        <v>2</v>
      </c>
      <c r="AI23" s="10">
        <f t="shared" ref="AI23" si="28">AI22</f>
        <v>2</v>
      </c>
      <c r="AJ23" s="10">
        <f t="shared" ref="AJ23" si="29">AJ22</f>
        <v>2</v>
      </c>
      <c r="AK23" s="10">
        <f t="shared" ref="AK23:AL23" si="30">AK22</f>
        <v>2</v>
      </c>
      <c r="AL23" s="10">
        <f t="shared" si="30"/>
        <v>2</v>
      </c>
    </row>
    <row r="24" spans="1:38" ht="15.75" thickBot="1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8">
      <c r="A25" s="24" t="s">
        <v>5</v>
      </c>
      <c r="B25" s="8">
        <f>Inputs!B7</f>
        <v>41821</v>
      </c>
      <c r="C25" s="8">
        <f>EDATE(B25,1)</f>
        <v>41852</v>
      </c>
      <c r="D25" s="8">
        <f t="shared" ref="D25:AG25" si="31">EDATE(C25,1)</f>
        <v>41883</v>
      </c>
      <c r="E25" s="8">
        <f t="shared" si="31"/>
        <v>41913</v>
      </c>
      <c r="F25" s="8">
        <f t="shared" si="31"/>
        <v>41944</v>
      </c>
      <c r="G25" s="8">
        <f t="shared" si="31"/>
        <v>41974</v>
      </c>
      <c r="H25" s="8">
        <f t="shared" si="31"/>
        <v>42005</v>
      </c>
      <c r="I25" s="8">
        <f t="shared" si="31"/>
        <v>42036</v>
      </c>
      <c r="J25" s="8">
        <f t="shared" si="31"/>
        <v>42064</v>
      </c>
      <c r="K25" s="8">
        <f t="shared" si="31"/>
        <v>42095</v>
      </c>
      <c r="L25" s="8">
        <f t="shared" si="31"/>
        <v>42125</v>
      </c>
      <c r="M25" s="8">
        <f t="shared" si="31"/>
        <v>42156</v>
      </c>
      <c r="N25" s="8">
        <f t="shared" si="31"/>
        <v>42186</v>
      </c>
      <c r="O25" s="8">
        <f t="shared" si="31"/>
        <v>42217</v>
      </c>
      <c r="P25" s="8">
        <f t="shared" si="31"/>
        <v>42248</v>
      </c>
      <c r="Q25" s="8">
        <f t="shared" si="31"/>
        <v>42278</v>
      </c>
      <c r="R25" s="8">
        <f t="shared" si="31"/>
        <v>42309</v>
      </c>
      <c r="S25" s="8">
        <f t="shared" si="31"/>
        <v>42339</v>
      </c>
      <c r="T25" s="8">
        <f t="shared" si="31"/>
        <v>42370</v>
      </c>
      <c r="U25" s="8">
        <f t="shared" si="31"/>
        <v>42401</v>
      </c>
      <c r="V25" s="8">
        <f t="shared" si="31"/>
        <v>42430</v>
      </c>
      <c r="W25" s="8">
        <f t="shared" si="31"/>
        <v>42461</v>
      </c>
      <c r="X25" s="8">
        <f t="shared" si="31"/>
        <v>42491</v>
      </c>
      <c r="Y25" s="8">
        <f t="shared" si="31"/>
        <v>42522</v>
      </c>
      <c r="Z25" s="8">
        <f t="shared" si="31"/>
        <v>42552</v>
      </c>
      <c r="AA25" s="8">
        <f t="shared" si="31"/>
        <v>42583</v>
      </c>
      <c r="AB25" s="8">
        <f t="shared" si="31"/>
        <v>42614</v>
      </c>
      <c r="AC25" s="8">
        <f t="shared" si="31"/>
        <v>42644</v>
      </c>
      <c r="AD25" s="8">
        <f t="shared" si="31"/>
        <v>42675</v>
      </c>
      <c r="AE25" s="8">
        <f t="shared" si="31"/>
        <v>42705</v>
      </c>
      <c r="AF25" s="8">
        <f t="shared" si="31"/>
        <v>42736</v>
      </c>
      <c r="AG25" s="8">
        <f t="shared" si="31"/>
        <v>42767</v>
      </c>
      <c r="AH25" s="8">
        <f t="shared" ref="AH25" si="32">EDATE(AG25,1)</f>
        <v>42795</v>
      </c>
      <c r="AI25" s="8">
        <f t="shared" ref="AI25" si="33">EDATE(AH25,1)</f>
        <v>42826</v>
      </c>
      <c r="AJ25" s="8">
        <f t="shared" ref="AJ25" si="34">EDATE(AI25,1)</f>
        <v>42856</v>
      </c>
      <c r="AK25" s="8">
        <f t="shared" ref="AK25" si="35">EDATE(AJ25,1)</f>
        <v>42887</v>
      </c>
      <c r="AL25" s="8">
        <f t="shared" ref="AL25" si="36">EDATE(AK25,1)</f>
        <v>42917</v>
      </c>
    </row>
    <row r="26" spans="1:38">
      <c r="A26" s="3" t="s">
        <v>48</v>
      </c>
      <c r="B26" s="9">
        <f>Inputs!C11</f>
        <v>8</v>
      </c>
      <c r="C26" s="9">
        <f>SUM(Inputs!C11)</f>
        <v>8</v>
      </c>
      <c r="D26" s="9">
        <f>Inputs!C11</f>
        <v>8</v>
      </c>
      <c r="E26" s="9">
        <f>Inputs!C11</f>
        <v>8</v>
      </c>
      <c r="F26" s="9">
        <f>Inputs!C11</f>
        <v>8</v>
      </c>
      <c r="G26" s="9">
        <f>Inputs!C11</f>
        <v>8</v>
      </c>
      <c r="H26" s="9">
        <f>Inputs!C11</f>
        <v>8</v>
      </c>
      <c r="I26" s="9">
        <f>Inputs!C11</f>
        <v>8</v>
      </c>
      <c r="J26" s="9">
        <f>Inputs!C11</f>
        <v>8</v>
      </c>
      <c r="K26" s="9">
        <f>Inputs!C11</f>
        <v>8</v>
      </c>
      <c r="L26" s="9">
        <f>Inputs!C11</f>
        <v>8</v>
      </c>
      <c r="M26" s="9">
        <f>Inputs!C11</f>
        <v>8</v>
      </c>
      <c r="N26" s="9">
        <f>Inputs!C11</f>
        <v>8</v>
      </c>
      <c r="O26" s="9">
        <f>Inputs!C11</f>
        <v>8</v>
      </c>
      <c r="P26" s="9">
        <f>Inputs!C11</f>
        <v>8</v>
      </c>
      <c r="Q26" s="9">
        <f>Inputs!C11</f>
        <v>8</v>
      </c>
      <c r="R26" s="9">
        <f>Inputs!C11</f>
        <v>8</v>
      </c>
      <c r="S26" s="9">
        <f>Inputs!C11</f>
        <v>8</v>
      </c>
      <c r="T26" s="9">
        <f>Inputs!C11</f>
        <v>8</v>
      </c>
      <c r="U26" s="9">
        <f>Inputs!C11</f>
        <v>8</v>
      </c>
      <c r="V26" s="9">
        <f>Inputs!C11</f>
        <v>8</v>
      </c>
      <c r="W26" s="9">
        <f>Inputs!C11</f>
        <v>8</v>
      </c>
      <c r="X26" s="9">
        <f>Inputs!C11</f>
        <v>8</v>
      </c>
      <c r="Y26" s="9">
        <f>Inputs!C11</f>
        <v>8</v>
      </c>
      <c r="Z26" s="9">
        <f>Inputs!C11</f>
        <v>8</v>
      </c>
      <c r="AA26" s="9">
        <f>Inputs!C11</f>
        <v>8</v>
      </c>
      <c r="AB26" s="9">
        <f>Inputs!C11</f>
        <v>8</v>
      </c>
      <c r="AC26" s="9">
        <f>Inputs!C11</f>
        <v>8</v>
      </c>
      <c r="AD26" s="9">
        <f>Inputs!C11</f>
        <v>8</v>
      </c>
      <c r="AE26" s="9">
        <f>Inputs!C11</f>
        <v>8</v>
      </c>
      <c r="AF26" s="9">
        <f>Inputs!C11</f>
        <v>8</v>
      </c>
      <c r="AG26" s="9">
        <f>Inputs!C11</f>
        <v>8</v>
      </c>
      <c r="AH26" s="9">
        <f>Inputs!C11</f>
        <v>8</v>
      </c>
      <c r="AI26" s="9">
        <f>Inputs!C11</f>
        <v>8</v>
      </c>
      <c r="AJ26" s="9">
        <f>Inputs!C11</f>
        <v>8</v>
      </c>
      <c r="AK26" s="9">
        <f>Inputs!C11</f>
        <v>8</v>
      </c>
      <c r="AL26" s="9">
        <f>Inputs!C11</f>
        <v>8</v>
      </c>
    </row>
    <row r="27" spans="1:38">
      <c r="A27" s="4" t="s">
        <v>28</v>
      </c>
      <c r="B27" s="10">
        <f>B26</f>
        <v>8</v>
      </c>
      <c r="C27" s="10">
        <f t="shared" ref="C27:AL27" si="37">C26</f>
        <v>8</v>
      </c>
      <c r="D27" s="10">
        <f t="shared" si="37"/>
        <v>8</v>
      </c>
      <c r="E27" s="10">
        <f t="shared" si="37"/>
        <v>8</v>
      </c>
      <c r="F27" s="10">
        <f t="shared" si="37"/>
        <v>8</v>
      </c>
      <c r="G27" s="10">
        <f t="shared" si="37"/>
        <v>8</v>
      </c>
      <c r="H27" s="10">
        <f t="shared" si="37"/>
        <v>8</v>
      </c>
      <c r="I27" s="10">
        <f t="shared" si="37"/>
        <v>8</v>
      </c>
      <c r="J27" s="10">
        <f t="shared" si="37"/>
        <v>8</v>
      </c>
      <c r="K27" s="10">
        <f t="shared" si="37"/>
        <v>8</v>
      </c>
      <c r="L27" s="10">
        <f t="shared" si="37"/>
        <v>8</v>
      </c>
      <c r="M27" s="10">
        <f t="shared" si="37"/>
        <v>8</v>
      </c>
      <c r="N27" s="10">
        <f t="shared" si="37"/>
        <v>8</v>
      </c>
      <c r="O27" s="10">
        <f t="shared" si="37"/>
        <v>8</v>
      </c>
      <c r="P27" s="10">
        <f t="shared" si="37"/>
        <v>8</v>
      </c>
      <c r="Q27" s="10">
        <f t="shared" si="37"/>
        <v>8</v>
      </c>
      <c r="R27" s="10">
        <f t="shared" si="37"/>
        <v>8</v>
      </c>
      <c r="S27" s="10">
        <f t="shared" si="37"/>
        <v>8</v>
      </c>
      <c r="T27" s="10">
        <f t="shared" si="37"/>
        <v>8</v>
      </c>
      <c r="U27" s="10">
        <f t="shared" si="37"/>
        <v>8</v>
      </c>
      <c r="V27" s="10">
        <f t="shared" si="37"/>
        <v>8</v>
      </c>
      <c r="W27" s="10">
        <f t="shared" si="37"/>
        <v>8</v>
      </c>
      <c r="X27" s="10">
        <f t="shared" si="37"/>
        <v>8</v>
      </c>
      <c r="Y27" s="10">
        <f t="shared" si="37"/>
        <v>8</v>
      </c>
      <c r="Z27" s="10">
        <f t="shared" si="37"/>
        <v>8</v>
      </c>
      <c r="AA27" s="10">
        <f t="shared" si="37"/>
        <v>8</v>
      </c>
      <c r="AB27" s="10">
        <f t="shared" si="37"/>
        <v>8</v>
      </c>
      <c r="AC27" s="10">
        <f t="shared" si="37"/>
        <v>8</v>
      </c>
      <c r="AD27" s="10">
        <f t="shared" si="37"/>
        <v>8</v>
      </c>
      <c r="AE27" s="10">
        <f t="shared" si="37"/>
        <v>8</v>
      </c>
      <c r="AF27" s="10">
        <f t="shared" si="37"/>
        <v>8</v>
      </c>
      <c r="AG27" s="10">
        <f t="shared" si="37"/>
        <v>8</v>
      </c>
      <c r="AH27" s="10">
        <f t="shared" si="37"/>
        <v>8</v>
      </c>
      <c r="AI27" s="10">
        <f t="shared" si="37"/>
        <v>8</v>
      </c>
      <c r="AJ27" s="10">
        <f t="shared" si="37"/>
        <v>8</v>
      </c>
      <c r="AK27" s="10">
        <f t="shared" si="37"/>
        <v>8</v>
      </c>
      <c r="AL27" s="10">
        <f t="shared" si="37"/>
        <v>8</v>
      </c>
    </row>
    <row r="28" spans="1:38" ht="15.75" thickBo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8">
      <c r="A29" s="27" t="s">
        <v>12</v>
      </c>
      <c r="B29" s="8">
        <f>Inputs!B7</f>
        <v>41821</v>
      </c>
      <c r="C29" s="8">
        <f>EDATE(B29,1)</f>
        <v>41852</v>
      </c>
      <c r="D29" s="8">
        <f>EDATE(C29,1)</f>
        <v>41883</v>
      </c>
      <c r="E29" s="8">
        <f t="shared" ref="E29:AF29" si="38">EDATE(D29,1)</f>
        <v>41913</v>
      </c>
      <c r="F29" s="8">
        <f t="shared" si="38"/>
        <v>41944</v>
      </c>
      <c r="G29" s="8">
        <f t="shared" si="38"/>
        <v>41974</v>
      </c>
      <c r="H29" s="8">
        <f t="shared" si="38"/>
        <v>42005</v>
      </c>
      <c r="I29" s="8">
        <f t="shared" si="38"/>
        <v>42036</v>
      </c>
      <c r="J29" s="8">
        <f t="shared" si="38"/>
        <v>42064</v>
      </c>
      <c r="K29" s="8">
        <f t="shared" si="38"/>
        <v>42095</v>
      </c>
      <c r="L29" s="8">
        <f t="shared" si="38"/>
        <v>42125</v>
      </c>
      <c r="M29" s="8">
        <f t="shared" si="38"/>
        <v>42156</v>
      </c>
      <c r="N29" s="8">
        <f t="shared" si="38"/>
        <v>42186</v>
      </c>
      <c r="O29" s="8">
        <f t="shared" si="38"/>
        <v>42217</v>
      </c>
      <c r="P29" s="8">
        <f t="shared" si="38"/>
        <v>42248</v>
      </c>
      <c r="Q29" s="8">
        <f t="shared" si="38"/>
        <v>42278</v>
      </c>
      <c r="R29" s="8">
        <f t="shared" si="38"/>
        <v>42309</v>
      </c>
      <c r="S29" s="8">
        <f t="shared" si="38"/>
        <v>42339</v>
      </c>
      <c r="T29" s="8">
        <f t="shared" si="38"/>
        <v>42370</v>
      </c>
      <c r="U29" s="8">
        <f t="shared" si="38"/>
        <v>42401</v>
      </c>
      <c r="V29" s="8">
        <f t="shared" si="38"/>
        <v>42430</v>
      </c>
      <c r="W29" s="8">
        <f t="shared" si="38"/>
        <v>42461</v>
      </c>
      <c r="X29" s="8">
        <f t="shared" si="38"/>
        <v>42491</v>
      </c>
      <c r="Y29" s="8">
        <f t="shared" si="38"/>
        <v>42522</v>
      </c>
      <c r="Z29" s="8">
        <f t="shared" si="38"/>
        <v>42552</v>
      </c>
      <c r="AA29" s="8">
        <f t="shared" si="38"/>
        <v>42583</v>
      </c>
      <c r="AB29" s="8">
        <f t="shared" si="38"/>
        <v>42614</v>
      </c>
      <c r="AC29" s="8">
        <f t="shared" si="38"/>
        <v>42644</v>
      </c>
      <c r="AD29" s="8">
        <f t="shared" si="38"/>
        <v>42675</v>
      </c>
      <c r="AE29" s="8">
        <f t="shared" si="38"/>
        <v>42705</v>
      </c>
      <c r="AF29" s="8">
        <f t="shared" si="38"/>
        <v>42736</v>
      </c>
      <c r="AG29" s="8">
        <f>EDATE(AF29,1)</f>
        <v>42767</v>
      </c>
      <c r="AH29" s="8">
        <f t="shared" ref="AH29:AL29" si="39">EDATE(AG29,1)</f>
        <v>42795</v>
      </c>
      <c r="AI29" s="8">
        <f t="shared" si="39"/>
        <v>42826</v>
      </c>
      <c r="AJ29" s="8">
        <f t="shared" si="39"/>
        <v>42856</v>
      </c>
      <c r="AK29" s="8">
        <f t="shared" si="39"/>
        <v>42887</v>
      </c>
      <c r="AL29" s="8">
        <f t="shared" si="39"/>
        <v>42917</v>
      </c>
    </row>
    <row r="30" spans="1:38">
      <c r="A30" s="3" t="s">
        <v>48</v>
      </c>
      <c r="B30" s="9">
        <f>Inputs!D11</f>
        <v>16</v>
      </c>
      <c r="C30" s="9">
        <f>Inputs!D11</f>
        <v>16</v>
      </c>
      <c r="D30" s="9">
        <f>Inputs!D11</f>
        <v>16</v>
      </c>
      <c r="E30" s="9">
        <f>Inputs!D11</f>
        <v>16</v>
      </c>
      <c r="F30" s="9">
        <f>Inputs!D11</f>
        <v>16</v>
      </c>
      <c r="G30" s="9">
        <f>Inputs!D11</f>
        <v>16</v>
      </c>
      <c r="H30" s="9">
        <f>Inputs!D11</f>
        <v>16</v>
      </c>
      <c r="I30" s="9">
        <f>Inputs!D11</f>
        <v>16</v>
      </c>
      <c r="J30" s="9">
        <f>Inputs!D11</f>
        <v>16</v>
      </c>
      <c r="K30" s="9">
        <f>Inputs!D11</f>
        <v>16</v>
      </c>
      <c r="L30" s="9">
        <f>Inputs!D11</f>
        <v>16</v>
      </c>
      <c r="M30" s="9">
        <f>Inputs!D11</f>
        <v>16</v>
      </c>
      <c r="N30" s="9">
        <f>Inputs!D11</f>
        <v>16</v>
      </c>
      <c r="O30" s="9">
        <f>Inputs!D11</f>
        <v>16</v>
      </c>
      <c r="P30" s="9">
        <f>Inputs!D11</f>
        <v>16</v>
      </c>
      <c r="Q30" s="9">
        <f>Inputs!D11</f>
        <v>16</v>
      </c>
      <c r="R30" s="9">
        <f>Inputs!D11</f>
        <v>16</v>
      </c>
      <c r="S30" s="9">
        <f>Inputs!D11</f>
        <v>16</v>
      </c>
      <c r="T30" s="9">
        <f>Inputs!D11</f>
        <v>16</v>
      </c>
      <c r="U30" s="9">
        <f>Inputs!D11</f>
        <v>16</v>
      </c>
      <c r="V30" s="9">
        <f>Inputs!D11</f>
        <v>16</v>
      </c>
      <c r="W30" s="9">
        <f>Inputs!D11</f>
        <v>16</v>
      </c>
      <c r="X30" s="9">
        <f>Inputs!D11</f>
        <v>16</v>
      </c>
      <c r="Y30" s="9">
        <f>Inputs!D11</f>
        <v>16</v>
      </c>
      <c r="Z30" s="9">
        <f>Inputs!D11</f>
        <v>16</v>
      </c>
      <c r="AA30" s="9">
        <f>Inputs!D11</f>
        <v>16</v>
      </c>
      <c r="AB30" s="9">
        <f>Inputs!D11</f>
        <v>16</v>
      </c>
      <c r="AC30" s="9">
        <f>Inputs!D11</f>
        <v>16</v>
      </c>
      <c r="AD30" s="9">
        <f>Inputs!D11</f>
        <v>16</v>
      </c>
      <c r="AE30" s="9">
        <f>Inputs!D11</f>
        <v>16</v>
      </c>
      <c r="AF30" s="9">
        <f>Inputs!D11</f>
        <v>16</v>
      </c>
      <c r="AG30" s="9">
        <f>Inputs!D11</f>
        <v>16</v>
      </c>
      <c r="AH30" s="9">
        <f>Inputs!D11</f>
        <v>16</v>
      </c>
      <c r="AI30" s="9">
        <f>Inputs!D11</f>
        <v>16</v>
      </c>
      <c r="AJ30" s="9">
        <f>Inputs!D11</f>
        <v>16</v>
      </c>
      <c r="AK30" s="9">
        <f>Inputs!D11</f>
        <v>16</v>
      </c>
      <c r="AL30" s="9">
        <f>Inputs!D11</f>
        <v>16</v>
      </c>
    </row>
    <row r="31" spans="1:38">
      <c r="A31" s="4" t="s">
        <v>28</v>
      </c>
      <c r="B31" s="10">
        <f>B30</f>
        <v>16</v>
      </c>
      <c r="C31" s="10">
        <f t="shared" ref="C31:AL31" si="40">C30</f>
        <v>16</v>
      </c>
      <c r="D31" s="10">
        <f t="shared" si="40"/>
        <v>16</v>
      </c>
      <c r="E31" s="10">
        <f t="shared" si="40"/>
        <v>16</v>
      </c>
      <c r="F31" s="10">
        <f t="shared" si="40"/>
        <v>16</v>
      </c>
      <c r="G31" s="10">
        <f t="shared" si="40"/>
        <v>16</v>
      </c>
      <c r="H31" s="10">
        <f t="shared" si="40"/>
        <v>16</v>
      </c>
      <c r="I31" s="10">
        <f t="shared" si="40"/>
        <v>16</v>
      </c>
      <c r="J31" s="10">
        <f t="shared" si="40"/>
        <v>16</v>
      </c>
      <c r="K31" s="10">
        <f t="shared" si="40"/>
        <v>16</v>
      </c>
      <c r="L31" s="10">
        <f t="shared" si="40"/>
        <v>16</v>
      </c>
      <c r="M31" s="10">
        <f t="shared" si="40"/>
        <v>16</v>
      </c>
      <c r="N31" s="10">
        <f t="shared" si="40"/>
        <v>16</v>
      </c>
      <c r="O31" s="10">
        <f t="shared" si="40"/>
        <v>16</v>
      </c>
      <c r="P31" s="10">
        <f t="shared" si="40"/>
        <v>16</v>
      </c>
      <c r="Q31" s="10">
        <f t="shared" si="40"/>
        <v>16</v>
      </c>
      <c r="R31" s="10">
        <f t="shared" si="40"/>
        <v>16</v>
      </c>
      <c r="S31" s="10">
        <f t="shared" si="40"/>
        <v>16</v>
      </c>
      <c r="T31" s="10">
        <f t="shared" si="40"/>
        <v>16</v>
      </c>
      <c r="U31" s="10">
        <f t="shared" si="40"/>
        <v>16</v>
      </c>
      <c r="V31" s="10">
        <f t="shared" si="40"/>
        <v>16</v>
      </c>
      <c r="W31" s="10">
        <f t="shared" si="40"/>
        <v>16</v>
      </c>
      <c r="X31" s="10">
        <f t="shared" si="40"/>
        <v>16</v>
      </c>
      <c r="Y31" s="10">
        <f t="shared" si="40"/>
        <v>16</v>
      </c>
      <c r="Z31" s="10">
        <f t="shared" si="40"/>
        <v>16</v>
      </c>
      <c r="AA31" s="10">
        <f t="shared" si="40"/>
        <v>16</v>
      </c>
      <c r="AB31" s="10">
        <f t="shared" si="40"/>
        <v>16</v>
      </c>
      <c r="AC31" s="10">
        <f t="shared" si="40"/>
        <v>16</v>
      </c>
      <c r="AD31" s="10">
        <f t="shared" si="40"/>
        <v>16</v>
      </c>
      <c r="AE31" s="10">
        <f t="shared" si="40"/>
        <v>16</v>
      </c>
      <c r="AF31" s="10">
        <f t="shared" si="40"/>
        <v>16</v>
      </c>
      <c r="AG31" s="10">
        <f t="shared" si="40"/>
        <v>16</v>
      </c>
      <c r="AH31" s="10">
        <f t="shared" si="40"/>
        <v>16</v>
      </c>
      <c r="AI31" s="10">
        <f t="shared" si="40"/>
        <v>16</v>
      </c>
      <c r="AJ31" s="10">
        <f t="shared" si="40"/>
        <v>16</v>
      </c>
      <c r="AK31" s="10">
        <f t="shared" si="40"/>
        <v>16</v>
      </c>
      <c r="AL31" s="10">
        <f t="shared" si="40"/>
        <v>16</v>
      </c>
    </row>
    <row r="32" spans="1:38">
      <c r="A32" s="51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>
      <c r="A33" s="51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>
      <c r="A34" s="51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>
      <c r="A35" s="51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8" ht="15.75">
      <c r="A37" s="56" t="s">
        <v>26</v>
      </c>
      <c r="B37" s="7"/>
      <c r="C37" s="7"/>
      <c r="D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8" ht="15.75">
      <c r="A38" s="76"/>
      <c r="B38" s="7"/>
      <c r="C38" s="7"/>
      <c r="D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8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8" ht="15.75" thickBot="1">
      <c r="A40" s="25" t="s">
        <v>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8">
      <c r="A41" s="12" t="s">
        <v>6</v>
      </c>
      <c r="B41" s="13">
        <f>B7</f>
        <v>240</v>
      </c>
      <c r="C41" s="13">
        <f t="shared" ref="C41:AL41" si="41">SUM(C5:C7)</f>
        <v>240</v>
      </c>
      <c r="D41" s="13">
        <f t="shared" si="41"/>
        <v>240</v>
      </c>
      <c r="E41" s="13">
        <f t="shared" si="41"/>
        <v>240</v>
      </c>
      <c r="F41" s="13">
        <f t="shared" si="41"/>
        <v>240</v>
      </c>
      <c r="G41" s="13">
        <f t="shared" si="41"/>
        <v>240</v>
      </c>
      <c r="H41" s="13">
        <f t="shared" si="41"/>
        <v>240</v>
      </c>
      <c r="I41" s="13">
        <f t="shared" si="41"/>
        <v>240</v>
      </c>
      <c r="J41" s="13">
        <f t="shared" si="41"/>
        <v>240</v>
      </c>
      <c r="K41" s="13">
        <f t="shared" si="41"/>
        <v>240</v>
      </c>
      <c r="L41" s="13">
        <f t="shared" si="41"/>
        <v>240</v>
      </c>
      <c r="M41" s="13">
        <f t="shared" si="41"/>
        <v>240</v>
      </c>
      <c r="N41" s="13">
        <f t="shared" si="41"/>
        <v>240</v>
      </c>
      <c r="O41" s="13">
        <f t="shared" si="41"/>
        <v>240</v>
      </c>
      <c r="P41" s="13">
        <f t="shared" si="41"/>
        <v>240</v>
      </c>
      <c r="Q41" s="13">
        <f t="shared" si="41"/>
        <v>240</v>
      </c>
      <c r="R41" s="13">
        <f t="shared" si="41"/>
        <v>240</v>
      </c>
      <c r="S41" s="13">
        <f t="shared" si="41"/>
        <v>240</v>
      </c>
      <c r="T41" s="13">
        <f t="shared" si="41"/>
        <v>240</v>
      </c>
      <c r="U41" s="13">
        <f t="shared" si="41"/>
        <v>240</v>
      </c>
      <c r="V41" s="13">
        <f t="shared" si="41"/>
        <v>240</v>
      </c>
      <c r="W41" s="13">
        <f t="shared" si="41"/>
        <v>240</v>
      </c>
      <c r="X41" s="13">
        <f t="shared" si="41"/>
        <v>240</v>
      </c>
      <c r="Y41" s="13">
        <f t="shared" si="41"/>
        <v>240</v>
      </c>
      <c r="Z41" s="13">
        <f t="shared" si="41"/>
        <v>240</v>
      </c>
      <c r="AA41" s="13">
        <f t="shared" si="41"/>
        <v>240</v>
      </c>
      <c r="AB41" s="13">
        <f t="shared" si="41"/>
        <v>240</v>
      </c>
      <c r="AC41" s="13">
        <f t="shared" si="41"/>
        <v>240</v>
      </c>
      <c r="AD41" s="13">
        <f t="shared" si="41"/>
        <v>240</v>
      </c>
      <c r="AE41" s="13">
        <f t="shared" si="41"/>
        <v>240</v>
      </c>
      <c r="AF41" s="13">
        <f t="shared" si="41"/>
        <v>240</v>
      </c>
      <c r="AG41" s="13">
        <f t="shared" si="41"/>
        <v>240</v>
      </c>
      <c r="AH41" s="13">
        <f t="shared" si="41"/>
        <v>240</v>
      </c>
      <c r="AI41" s="13">
        <f t="shared" si="41"/>
        <v>240</v>
      </c>
      <c r="AJ41" s="13">
        <f t="shared" si="41"/>
        <v>240</v>
      </c>
      <c r="AK41" s="13">
        <f t="shared" si="41"/>
        <v>240</v>
      </c>
      <c r="AL41" s="13">
        <f t="shared" si="41"/>
        <v>240</v>
      </c>
    </row>
    <row r="42" spans="1:38">
      <c r="A42" s="14" t="s">
        <v>7</v>
      </c>
      <c r="B42" s="15">
        <f>Inputs!$B$9*Calculations!B23</f>
        <v>1990</v>
      </c>
      <c r="C42" s="15">
        <f>Inputs!$B$9*Calculations!C23</f>
        <v>1990</v>
      </c>
      <c r="D42" s="15">
        <f>Inputs!$B$9*Calculations!D23</f>
        <v>1990</v>
      </c>
      <c r="E42" s="15">
        <f>Inputs!$B$9*Calculations!E23</f>
        <v>1990</v>
      </c>
      <c r="F42" s="15">
        <f>Inputs!$B$9*Calculations!F23</f>
        <v>1990</v>
      </c>
      <c r="G42" s="15">
        <f>Inputs!$B$9*Calculations!G23</f>
        <v>1990</v>
      </c>
      <c r="H42" s="15">
        <f>Inputs!$B$9*Calculations!H23</f>
        <v>1990</v>
      </c>
      <c r="I42" s="15">
        <f>Inputs!$B$9*Calculations!I23</f>
        <v>1990</v>
      </c>
      <c r="J42" s="15">
        <f>Inputs!$B$9*Calculations!J23</f>
        <v>1990</v>
      </c>
      <c r="K42" s="15">
        <f>Inputs!$B$9*Calculations!K23</f>
        <v>1990</v>
      </c>
      <c r="L42" s="15">
        <f>Inputs!$B$9*Calculations!L23</f>
        <v>1990</v>
      </c>
      <c r="M42" s="15">
        <f>Inputs!$B$9*Calculations!M23</f>
        <v>1990</v>
      </c>
      <c r="N42" s="15">
        <f>Inputs!$B$9*Calculations!N23</f>
        <v>1990</v>
      </c>
      <c r="O42" s="15">
        <f>Inputs!$B$9*Calculations!O23</f>
        <v>1990</v>
      </c>
      <c r="P42" s="15">
        <f>Inputs!$B$9*Calculations!P23</f>
        <v>1990</v>
      </c>
      <c r="Q42" s="15">
        <f>Inputs!$B$9*Calculations!Q23</f>
        <v>1990</v>
      </c>
      <c r="R42" s="15">
        <f>Inputs!$B$9*Calculations!R23</f>
        <v>1990</v>
      </c>
      <c r="S42" s="15">
        <f>Inputs!$B$9*Calculations!S23</f>
        <v>1990</v>
      </c>
      <c r="T42" s="15">
        <f>Inputs!$B$9*Calculations!T23</f>
        <v>1990</v>
      </c>
      <c r="U42" s="15">
        <f>Inputs!$B$9*Calculations!U23</f>
        <v>1990</v>
      </c>
      <c r="V42" s="15">
        <f>Inputs!$B$9*Calculations!V23</f>
        <v>1990</v>
      </c>
      <c r="W42" s="15">
        <f>Inputs!$B$9*Calculations!W23</f>
        <v>1990</v>
      </c>
      <c r="X42" s="15">
        <f>Inputs!$B$9*Calculations!X23</f>
        <v>1990</v>
      </c>
      <c r="Y42" s="15">
        <f>Inputs!$B$9*Calculations!Y23</f>
        <v>1990</v>
      </c>
      <c r="Z42" s="15">
        <f>Inputs!$B$9*Calculations!Z23</f>
        <v>1990</v>
      </c>
      <c r="AA42" s="15">
        <f>Inputs!$B$9*Calculations!AA23</f>
        <v>1990</v>
      </c>
      <c r="AB42" s="15">
        <f>Inputs!$B$9*Calculations!AB23</f>
        <v>1990</v>
      </c>
      <c r="AC42" s="15">
        <f>Inputs!$B$9*Calculations!AC23</f>
        <v>1990</v>
      </c>
      <c r="AD42" s="15">
        <f>Inputs!$B$9*Calculations!AD23</f>
        <v>1990</v>
      </c>
      <c r="AE42" s="15">
        <f>Inputs!$B$9*Calculations!AE23</f>
        <v>1990</v>
      </c>
      <c r="AF42" s="15">
        <f>Inputs!$B$9*Calculations!AF23</f>
        <v>1990</v>
      </c>
      <c r="AG42" s="15">
        <f>Inputs!$B$9*Calculations!AG23</f>
        <v>1990</v>
      </c>
      <c r="AH42" s="15">
        <f>Inputs!$B$9*Calculations!AH23</f>
        <v>1990</v>
      </c>
      <c r="AI42" s="15">
        <f>Inputs!$B$9*Calculations!AI23</f>
        <v>1990</v>
      </c>
      <c r="AJ42" s="15">
        <f>Inputs!$B$9*Calculations!AJ23</f>
        <v>1990</v>
      </c>
      <c r="AK42" s="15">
        <f>Inputs!$B$9*Calculations!AK23</f>
        <v>1990</v>
      </c>
      <c r="AL42" s="15">
        <f>Inputs!$B$9*Calculations!AL23</f>
        <v>1990</v>
      </c>
    </row>
    <row r="43" spans="1:38">
      <c r="A43" s="16" t="s">
        <v>29</v>
      </c>
      <c r="B43" s="17">
        <f>B42-B41</f>
        <v>1750</v>
      </c>
      <c r="C43" s="17">
        <f t="shared" ref="C43:AL43" si="42">C42-C41</f>
        <v>1750</v>
      </c>
      <c r="D43" s="17">
        <f t="shared" si="42"/>
        <v>1750</v>
      </c>
      <c r="E43" s="17">
        <f t="shared" si="42"/>
        <v>1750</v>
      </c>
      <c r="F43" s="17">
        <f t="shared" si="42"/>
        <v>1750</v>
      </c>
      <c r="G43" s="17">
        <f t="shared" si="42"/>
        <v>1750</v>
      </c>
      <c r="H43" s="17">
        <f t="shared" si="42"/>
        <v>1750</v>
      </c>
      <c r="I43" s="17">
        <f t="shared" si="42"/>
        <v>1750</v>
      </c>
      <c r="J43" s="17">
        <f t="shared" si="42"/>
        <v>1750</v>
      </c>
      <c r="K43" s="17">
        <f t="shared" si="42"/>
        <v>1750</v>
      </c>
      <c r="L43" s="17">
        <f t="shared" si="42"/>
        <v>1750</v>
      </c>
      <c r="M43" s="17">
        <f t="shared" si="42"/>
        <v>1750</v>
      </c>
      <c r="N43" s="17">
        <f t="shared" si="42"/>
        <v>1750</v>
      </c>
      <c r="O43" s="17">
        <f t="shared" si="42"/>
        <v>1750</v>
      </c>
      <c r="P43" s="17">
        <f t="shared" si="42"/>
        <v>1750</v>
      </c>
      <c r="Q43" s="17">
        <f t="shared" si="42"/>
        <v>1750</v>
      </c>
      <c r="R43" s="17">
        <f t="shared" si="42"/>
        <v>1750</v>
      </c>
      <c r="S43" s="17">
        <f t="shared" si="42"/>
        <v>1750</v>
      </c>
      <c r="T43" s="17">
        <f t="shared" si="42"/>
        <v>1750</v>
      </c>
      <c r="U43" s="17">
        <f t="shared" si="42"/>
        <v>1750</v>
      </c>
      <c r="V43" s="17">
        <f t="shared" si="42"/>
        <v>1750</v>
      </c>
      <c r="W43" s="17">
        <f t="shared" si="42"/>
        <v>1750</v>
      </c>
      <c r="X43" s="17">
        <f t="shared" si="42"/>
        <v>1750</v>
      </c>
      <c r="Y43" s="17">
        <f t="shared" si="42"/>
        <v>1750</v>
      </c>
      <c r="Z43" s="17">
        <f t="shared" si="42"/>
        <v>1750</v>
      </c>
      <c r="AA43" s="17">
        <f t="shared" si="42"/>
        <v>1750</v>
      </c>
      <c r="AB43" s="17">
        <f t="shared" si="42"/>
        <v>1750</v>
      </c>
      <c r="AC43" s="17">
        <f t="shared" si="42"/>
        <v>1750</v>
      </c>
      <c r="AD43" s="17">
        <f t="shared" si="42"/>
        <v>1750</v>
      </c>
      <c r="AE43" s="17">
        <f t="shared" si="42"/>
        <v>1750</v>
      </c>
      <c r="AF43" s="18">
        <f t="shared" si="42"/>
        <v>1750</v>
      </c>
      <c r="AG43" s="18">
        <f t="shared" si="42"/>
        <v>1750</v>
      </c>
      <c r="AH43" s="18">
        <f t="shared" si="42"/>
        <v>1750</v>
      </c>
      <c r="AI43" s="18">
        <f t="shared" si="42"/>
        <v>1750</v>
      </c>
      <c r="AJ43" s="18">
        <f t="shared" si="42"/>
        <v>1750</v>
      </c>
      <c r="AK43" s="18">
        <f t="shared" si="42"/>
        <v>1750</v>
      </c>
      <c r="AL43" s="18">
        <f t="shared" si="42"/>
        <v>1750</v>
      </c>
    </row>
    <row r="44" spans="1:38" ht="15.75" thickBot="1">
      <c r="A44" s="19" t="s">
        <v>10</v>
      </c>
      <c r="B44" s="20">
        <f>B42-B41</f>
        <v>1750</v>
      </c>
      <c r="C44" s="20">
        <f t="shared" ref="C44:AF44" si="43">B44+(C42-C41)</f>
        <v>3500</v>
      </c>
      <c r="D44" s="20">
        <f t="shared" si="43"/>
        <v>5250</v>
      </c>
      <c r="E44" s="20">
        <f t="shared" si="43"/>
        <v>7000</v>
      </c>
      <c r="F44" s="20">
        <f t="shared" si="43"/>
        <v>8750</v>
      </c>
      <c r="G44" s="20">
        <f t="shared" si="43"/>
        <v>10500</v>
      </c>
      <c r="H44" s="20">
        <f t="shared" si="43"/>
        <v>12250</v>
      </c>
      <c r="I44" s="20">
        <f t="shared" si="43"/>
        <v>14000</v>
      </c>
      <c r="J44" s="20">
        <f t="shared" si="43"/>
        <v>15750</v>
      </c>
      <c r="K44" s="20">
        <f t="shared" si="43"/>
        <v>17500</v>
      </c>
      <c r="L44" s="20">
        <f t="shared" si="43"/>
        <v>19250</v>
      </c>
      <c r="M44" s="20">
        <f t="shared" si="43"/>
        <v>21000</v>
      </c>
      <c r="N44" s="20">
        <f t="shared" si="43"/>
        <v>22750</v>
      </c>
      <c r="O44" s="20">
        <f t="shared" si="43"/>
        <v>24500</v>
      </c>
      <c r="P44" s="20">
        <f t="shared" si="43"/>
        <v>26250</v>
      </c>
      <c r="Q44" s="20">
        <f t="shared" si="43"/>
        <v>28000</v>
      </c>
      <c r="R44" s="20">
        <f t="shared" si="43"/>
        <v>29750</v>
      </c>
      <c r="S44" s="20">
        <f t="shared" si="43"/>
        <v>31500</v>
      </c>
      <c r="T44" s="20">
        <f t="shared" si="43"/>
        <v>33250</v>
      </c>
      <c r="U44" s="20">
        <f t="shared" si="43"/>
        <v>35000</v>
      </c>
      <c r="V44" s="20">
        <f t="shared" si="43"/>
        <v>36750</v>
      </c>
      <c r="W44" s="20">
        <f t="shared" si="43"/>
        <v>38500</v>
      </c>
      <c r="X44" s="20">
        <f t="shared" si="43"/>
        <v>40250</v>
      </c>
      <c r="Y44" s="20">
        <f t="shared" si="43"/>
        <v>42000</v>
      </c>
      <c r="Z44" s="20">
        <f t="shared" si="43"/>
        <v>43750</v>
      </c>
      <c r="AA44" s="20">
        <f t="shared" si="43"/>
        <v>45500</v>
      </c>
      <c r="AB44" s="20">
        <f t="shared" si="43"/>
        <v>47250</v>
      </c>
      <c r="AC44" s="20">
        <f t="shared" si="43"/>
        <v>49000</v>
      </c>
      <c r="AD44" s="20">
        <f t="shared" si="43"/>
        <v>50750</v>
      </c>
      <c r="AE44" s="20">
        <f t="shared" si="43"/>
        <v>52500</v>
      </c>
      <c r="AF44" s="21">
        <f t="shared" si="43"/>
        <v>54250</v>
      </c>
      <c r="AG44" s="21">
        <f t="shared" ref="AG44" si="44">AF44+(AG42-AG41)</f>
        <v>56000</v>
      </c>
      <c r="AH44" s="21">
        <f t="shared" ref="AH44" si="45">AG44+(AH42-AH41)</f>
        <v>57750</v>
      </c>
      <c r="AI44" s="21">
        <f t="shared" ref="AI44" si="46">AH44+(AI42-AI41)</f>
        <v>59500</v>
      </c>
      <c r="AJ44" s="21">
        <f t="shared" ref="AJ44" si="47">AI44+(AJ42-AJ41)</f>
        <v>61250</v>
      </c>
      <c r="AK44" s="21">
        <f t="shared" ref="AK44" si="48">AJ44+(AK42-AK41)</f>
        <v>63000</v>
      </c>
      <c r="AL44" s="21">
        <f t="shared" ref="AL44" si="49">AK44+(AL42-AL41)</f>
        <v>64750</v>
      </c>
    </row>
    <row r="45" spans="1:3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8" ht="15.75" thickBot="1">
      <c r="A46" s="24" t="s">
        <v>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8">
      <c r="A47" s="12" t="s">
        <v>6</v>
      </c>
      <c r="B47" s="13">
        <f t="shared" ref="B47:AL47" si="50">SUM(B5:B6)+B8</f>
        <v>960</v>
      </c>
      <c r="C47" s="13">
        <f t="shared" si="50"/>
        <v>960</v>
      </c>
      <c r="D47" s="13">
        <f t="shared" si="50"/>
        <v>960</v>
      </c>
      <c r="E47" s="13">
        <f t="shared" si="50"/>
        <v>960</v>
      </c>
      <c r="F47" s="13">
        <f t="shared" si="50"/>
        <v>960</v>
      </c>
      <c r="G47" s="13">
        <f t="shared" si="50"/>
        <v>960</v>
      </c>
      <c r="H47" s="13">
        <f t="shared" si="50"/>
        <v>960</v>
      </c>
      <c r="I47" s="13">
        <f t="shared" si="50"/>
        <v>960</v>
      </c>
      <c r="J47" s="13">
        <f t="shared" si="50"/>
        <v>960</v>
      </c>
      <c r="K47" s="13">
        <f t="shared" si="50"/>
        <v>960</v>
      </c>
      <c r="L47" s="13">
        <f t="shared" si="50"/>
        <v>960</v>
      </c>
      <c r="M47" s="13">
        <f t="shared" si="50"/>
        <v>960</v>
      </c>
      <c r="N47" s="13">
        <f t="shared" si="50"/>
        <v>960</v>
      </c>
      <c r="O47" s="13">
        <f t="shared" si="50"/>
        <v>960</v>
      </c>
      <c r="P47" s="13">
        <f t="shared" si="50"/>
        <v>960</v>
      </c>
      <c r="Q47" s="13">
        <f t="shared" si="50"/>
        <v>960</v>
      </c>
      <c r="R47" s="13">
        <f t="shared" si="50"/>
        <v>960</v>
      </c>
      <c r="S47" s="13">
        <f t="shared" si="50"/>
        <v>960</v>
      </c>
      <c r="T47" s="13">
        <f t="shared" si="50"/>
        <v>960</v>
      </c>
      <c r="U47" s="13">
        <f t="shared" si="50"/>
        <v>960</v>
      </c>
      <c r="V47" s="13">
        <f t="shared" si="50"/>
        <v>960</v>
      </c>
      <c r="W47" s="13">
        <f t="shared" si="50"/>
        <v>960</v>
      </c>
      <c r="X47" s="13">
        <f t="shared" si="50"/>
        <v>960</v>
      </c>
      <c r="Y47" s="13">
        <f t="shared" si="50"/>
        <v>960</v>
      </c>
      <c r="Z47" s="13">
        <f t="shared" si="50"/>
        <v>960</v>
      </c>
      <c r="AA47" s="13">
        <f t="shared" si="50"/>
        <v>960</v>
      </c>
      <c r="AB47" s="13">
        <f t="shared" si="50"/>
        <v>960</v>
      </c>
      <c r="AC47" s="13">
        <f t="shared" si="50"/>
        <v>960</v>
      </c>
      <c r="AD47" s="13">
        <f t="shared" si="50"/>
        <v>960</v>
      </c>
      <c r="AE47" s="13">
        <f t="shared" si="50"/>
        <v>960</v>
      </c>
      <c r="AF47" s="13">
        <f t="shared" si="50"/>
        <v>960</v>
      </c>
      <c r="AG47" s="13">
        <f t="shared" si="50"/>
        <v>960</v>
      </c>
      <c r="AH47" s="13">
        <f t="shared" si="50"/>
        <v>960</v>
      </c>
      <c r="AI47" s="13">
        <f t="shared" si="50"/>
        <v>960</v>
      </c>
      <c r="AJ47" s="13">
        <f t="shared" si="50"/>
        <v>960</v>
      </c>
      <c r="AK47" s="13">
        <f t="shared" si="50"/>
        <v>960</v>
      </c>
      <c r="AL47" s="13">
        <f t="shared" si="50"/>
        <v>960</v>
      </c>
    </row>
    <row r="48" spans="1:38">
      <c r="A48" s="14" t="s">
        <v>7</v>
      </c>
      <c r="B48" s="15">
        <f>Inputs!$B$9*Calculations!B27</f>
        <v>7960</v>
      </c>
      <c r="C48" s="15">
        <f>Inputs!$B$9*Calculations!C27</f>
        <v>7960</v>
      </c>
      <c r="D48" s="15">
        <f>Inputs!$B$9*Calculations!D27</f>
        <v>7960</v>
      </c>
      <c r="E48" s="15">
        <f>Inputs!$B$9*Calculations!E27</f>
        <v>7960</v>
      </c>
      <c r="F48" s="15">
        <f>Inputs!$B$9*Calculations!F27</f>
        <v>7960</v>
      </c>
      <c r="G48" s="15">
        <f>Inputs!$B$9*Calculations!G27</f>
        <v>7960</v>
      </c>
      <c r="H48" s="15">
        <f>Inputs!$B$9*Calculations!H27</f>
        <v>7960</v>
      </c>
      <c r="I48" s="15">
        <f>Inputs!$B$9*Calculations!I27</f>
        <v>7960</v>
      </c>
      <c r="J48" s="15">
        <f>Inputs!$B$9*Calculations!J27</f>
        <v>7960</v>
      </c>
      <c r="K48" s="15">
        <f>Inputs!$B$9*Calculations!K27</f>
        <v>7960</v>
      </c>
      <c r="L48" s="15">
        <f>Inputs!$B$9*Calculations!L27</f>
        <v>7960</v>
      </c>
      <c r="M48" s="15">
        <f>Inputs!$B$9*Calculations!M27</f>
        <v>7960</v>
      </c>
      <c r="N48" s="15">
        <f>Inputs!$B$9*Calculations!N27</f>
        <v>7960</v>
      </c>
      <c r="O48" s="15">
        <f>Inputs!$B$9*Calculations!O27</f>
        <v>7960</v>
      </c>
      <c r="P48" s="15">
        <f>Inputs!$B$9*Calculations!P27</f>
        <v>7960</v>
      </c>
      <c r="Q48" s="15">
        <f>Inputs!$B$9*Calculations!Q27</f>
        <v>7960</v>
      </c>
      <c r="R48" s="15">
        <f>Inputs!$B$9*Calculations!R27</f>
        <v>7960</v>
      </c>
      <c r="S48" s="15">
        <f>Inputs!$B$9*Calculations!S27</f>
        <v>7960</v>
      </c>
      <c r="T48" s="15">
        <f>Inputs!$B$9*Calculations!T27</f>
        <v>7960</v>
      </c>
      <c r="U48" s="15">
        <f>Inputs!$B$9*Calculations!U27</f>
        <v>7960</v>
      </c>
      <c r="V48" s="15">
        <f>Inputs!$B$9*Calculations!V27</f>
        <v>7960</v>
      </c>
      <c r="W48" s="15">
        <f>Inputs!$B$9*Calculations!W27</f>
        <v>7960</v>
      </c>
      <c r="X48" s="15">
        <f>Inputs!$B$9*Calculations!X27</f>
        <v>7960</v>
      </c>
      <c r="Y48" s="15">
        <f>Inputs!$B$9*Calculations!Y27</f>
        <v>7960</v>
      </c>
      <c r="Z48" s="15">
        <f>Inputs!$B$9*Calculations!Z27</f>
        <v>7960</v>
      </c>
      <c r="AA48" s="15">
        <f>Inputs!$B$9*Calculations!AA27</f>
        <v>7960</v>
      </c>
      <c r="AB48" s="15">
        <f>Inputs!$B$9*Calculations!AB27</f>
        <v>7960</v>
      </c>
      <c r="AC48" s="15">
        <f>Inputs!$B$9*Calculations!AC27</f>
        <v>7960</v>
      </c>
      <c r="AD48" s="15">
        <f>Inputs!$B$9*Calculations!AD27</f>
        <v>7960</v>
      </c>
      <c r="AE48" s="15">
        <f>Inputs!$B$9*Calculations!AE27</f>
        <v>7960</v>
      </c>
      <c r="AF48" s="15">
        <f>Inputs!$B$9*Calculations!AF27</f>
        <v>7960</v>
      </c>
      <c r="AG48" s="15">
        <f>Inputs!$B$9*Calculations!AG27</f>
        <v>7960</v>
      </c>
      <c r="AH48" s="15">
        <f>Inputs!$B$9*Calculations!AH27</f>
        <v>7960</v>
      </c>
      <c r="AI48" s="15">
        <f>Inputs!$B$9*Calculations!AI27</f>
        <v>7960</v>
      </c>
      <c r="AJ48" s="15">
        <f>Inputs!$B$9*Calculations!AJ27</f>
        <v>7960</v>
      </c>
      <c r="AK48" s="15">
        <f>Inputs!$B$9*Calculations!AK27</f>
        <v>7960</v>
      </c>
      <c r="AL48" s="15">
        <f>Inputs!$B$9*Calculations!AL27</f>
        <v>7960</v>
      </c>
    </row>
    <row r="49" spans="1:38">
      <c r="A49" s="16" t="s">
        <v>29</v>
      </c>
      <c r="B49" s="17">
        <f t="shared" ref="B49:AL49" si="51">B48-B47</f>
        <v>7000</v>
      </c>
      <c r="C49" s="17">
        <f t="shared" si="51"/>
        <v>7000</v>
      </c>
      <c r="D49" s="17">
        <f t="shared" si="51"/>
        <v>7000</v>
      </c>
      <c r="E49" s="17">
        <f t="shared" si="51"/>
        <v>7000</v>
      </c>
      <c r="F49" s="17">
        <f t="shared" si="51"/>
        <v>7000</v>
      </c>
      <c r="G49" s="17">
        <f t="shared" si="51"/>
        <v>7000</v>
      </c>
      <c r="H49" s="17">
        <f t="shared" si="51"/>
        <v>7000</v>
      </c>
      <c r="I49" s="17">
        <f t="shared" si="51"/>
        <v>7000</v>
      </c>
      <c r="J49" s="17">
        <f t="shared" si="51"/>
        <v>7000</v>
      </c>
      <c r="K49" s="17">
        <f t="shared" si="51"/>
        <v>7000</v>
      </c>
      <c r="L49" s="17">
        <f t="shared" si="51"/>
        <v>7000</v>
      </c>
      <c r="M49" s="17">
        <f t="shared" si="51"/>
        <v>7000</v>
      </c>
      <c r="N49" s="17">
        <f t="shared" si="51"/>
        <v>7000</v>
      </c>
      <c r="O49" s="17">
        <f t="shared" si="51"/>
        <v>7000</v>
      </c>
      <c r="P49" s="17">
        <f t="shared" si="51"/>
        <v>7000</v>
      </c>
      <c r="Q49" s="17">
        <f t="shared" si="51"/>
        <v>7000</v>
      </c>
      <c r="R49" s="17">
        <f t="shared" si="51"/>
        <v>7000</v>
      </c>
      <c r="S49" s="17">
        <f t="shared" si="51"/>
        <v>7000</v>
      </c>
      <c r="T49" s="17">
        <f t="shared" si="51"/>
        <v>7000</v>
      </c>
      <c r="U49" s="17">
        <f t="shared" si="51"/>
        <v>7000</v>
      </c>
      <c r="V49" s="17">
        <f t="shared" si="51"/>
        <v>7000</v>
      </c>
      <c r="W49" s="17">
        <f t="shared" si="51"/>
        <v>7000</v>
      </c>
      <c r="X49" s="17">
        <f t="shared" si="51"/>
        <v>7000</v>
      </c>
      <c r="Y49" s="17">
        <f t="shared" si="51"/>
        <v>7000</v>
      </c>
      <c r="Z49" s="17">
        <f t="shared" si="51"/>
        <v>7000</v>
      </c>
      <c r="AA49" s="17">
        <f t="shared" si="51"/>
        <v>7000</v>
      </c>
      <c r="AB49" s="17">
        <f t="shared" si="51"/>
        <v>7000</v>
      </c>
      <c r="AC49" s="17">
        <f t="shared" si="51"/>
        <v>7000</v>
      </c>
      <c r="AD49" s="17">
        <f t="shared" si="51"/>
        <v>7000</v>
      </c>
      <c r="AE49" s="17">
        <f t="shared" si="51"/>
        <v>7000</v>
      </c>
      <c r="AF49" s="18">
        <f t="shared" si="51"/>
        <v>7000</v>
      </c>
      <c r="AG49" s="18">
        <f t="shared" si="51"/>
        <v>7000</v>
      </c>
      <c r="AH49" s="18">
        <f t="shared" si="51"/>
        <v>7000</v>
      </c>
      <c r="AI49" s="18">
        <f t="shared" si="51"/>
        <v>7000</v>
      </c>
      <c r="AJ49" s="18">
        <f t="shared" si="51"/>
        <v>7000</v>
      </c>
      <c r="AK49" s="18">
        <f t="shared" si="51"/>
        <v>7000</v>
      </c>
      <c r="AL49" s="18">
        <f t="shared" si="51"/>
        <v>7000</v>
      </c>
    </row>
    <row r="50" spans="1:38" ht="15.75" thickBot="1">
      <c r="A50" s="19" t="s">
        <v>10</v>
      </c>
      <c r="B50" s="20">
        <f>B48-B47</f>
        <v>7000</v>
      </c>
      <c r="C50" s="20">
        <f t="shared" ref="C50:AF50" si="52">B50+(C48-C47)</f>
        <v>14000</v>
      </c>
      <c r="D50" s="20">
        <f t="shared" si="52"/>
        <v>21000</v>
      </c>
      <c r="E50" s="20">
        <f t="shared" si="52"/>
        <v>28000</v>
      </c>
      <c r="F50" s="20">
        <f t="shared" si="52"/>
        <v>35000</v>
      </c>
      <c r="G50" s="20">
        <f t="shared" si="52"/>
        <v>42000</v>
      </c>
      <c r="H50" s="20">
        <f t="shared" si="52"/>
        <v>49000</v>
      </c>
      <c r="I50" s="20">
        <f t="shared" si="52"/>
        <v>56000</v>
      </c>
      <c r="J50" s="20">
        <f t="shared" si="52"/>
        <v>63000</v>
      </c>
      <c r="K50" s="20">
        <f t="shared" si="52"/>
        <v>70000</v>
      </c>
      <c r="L50" s="20">
        <f t="shared" si="52"/>
        <v>77000</v>
      </c>
      <c r="M50" s="20">
        <f t="shared" si="52"/>
        <v>84000</v>
      </c>
      <c r="N50" s="20">
        <f t="shared" si="52"/>
        <v>91000</v>
      </c>
      <c r="O50" s="20">
        <f t="shared" si="52"/>
        <v>98000</v>
      </c>
      <c r="P50" s="20">
        <f t="shared" si="52"/>
        <v>105000</v>
      </c>
      <c r="Q50" s="20">
        <f t="shared" si="52"/>
        <v>112000</v>
      </c>
      <c r="R50" s="20">
        <f t="shared" si="52"/>
        <v>119000</v>
      </c>
      <c r="S50" s="20">
        <f t="shared" si="52"/>
        <v>126000</v>
      </c>
      <c r="T50" s="20">
        <f t="shared" si="52"/>
        <v>133000</v>
      </c>
      <c r="U50" s="20">
        <f t="shared" si="52"/>
        <v>140000</v>
      </c>
      <c r="V50" s="20">
        <f t="shared" si="52"/>
        <v>147000</v>
      </c>
      <c r="W50" s="20">
        <f t="shared" si="52"/>
        <v>154000</v>
      </c>
      <c r="X50" s="20">
        <f t="shared" si="52"/>
        <v>161000</v>
      </c>
      <c r="Y50" s="20">
        <f t="shared" si="52"/>
        <v>168000</v>
      </c>
      <c r="Z50" s="20">
        <f t="shared" si="52"/>
        <v>175000</v>
      </c>
      <c r="AA50" s="20">
        <f t="shared" si="52"/>
        <v>182000</v>
      </c>
      <c r="AB50" s="20">
        <f t="shared" si="52"/>
        <v>189000</v>
      </c>
      <c r="AC50" s="20">
        <f t="shared" si="52"/>
        <v>196000</v>
      </c>
      <c r="AD50" s="20">
        <f t="shared" si="52"/>
        <v>203000</v>
      </c>
      <c r="AE50" s="20">
        <f t="shared" si="52"/>
        <v>210000</v>
      </c>
      <c r="AF50" s="21">
        <f t="shared" si="52"/>
        <v>217000</v>
      </c>
      <c r="AG50" s="21">
        <f t="shared" ref="AG50" si="53">AF50+(AG48-AG47)</f>
        <v>224000</v>
      </c>
      <c r="AH50" s="21">
        <f t="shared" ref="AH50" si="54">AG50+(AH48-AH47)</f>
        <v>231000</v>
      </c>
      <c r="AI50" s="21">
        <f t="shared" ref="AI50" si="55">AH50+(AI48-AI47)</f>
        <v>238000</v>
      </c>
      <c r="AJ50" s="21">
        <f t="shared" ref="AJ50" si="56">AI50+(AJ48-AJ47)</f>
        <v>245000</v>
      </c>
      <c r="AK50" s="21">
        <f t="shared" ref="AK50" si="57">AJ50+(AK48-AK47)</f>
        <v>252000</v>
      </c>
      <c r="AL50" s="21">
        <f t="shared" ref="AL50" si="58">AK50+(AL48-AL47)</f>
        <v>259000</v>
      </c>
    </row>
    <row r="51" spans="1:3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8" ht="15.75" thickBot="1">
      <c r="A52" s="27" t="s">
        <v>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8">
      <c r="A53" s="12" t="s">
        <v>6</v>
      </c>
      <c r="B53" s="13">
        <f t="shared" ref="B53:AL53" si="59">SUM(B5:B6)+B9</f>
        <v>1920</v>
      </c>
      <c r="C53" s="13">
        <f t="shared" si="59"/>
        <v>1920</v>
      </c>
      <c r="D53" s="13">
        <f t="shared" si="59"/>
        <v>1920</v>
      </c>
      <c r="E53" s="13">
        <f t="shared" si="59"/>
        <v>1920</v>
      </c>
      <c r="F53" s="13">
        <f t="shared" si="59"/>
        <v>1920</v>
      </c>
      <c r="G53" s="13">
        <f t="shared" si="59"/>
        <v>1920</v>
      </c>
      <c r="H53" s="13">
        <f t="shared" si="59"/>
        <v>1920</v>
      </c>
      <c r="I53" s="13">
        <f t="shared" si="59"/>
        <v>1920</v>
      </c>
      <c r="J53" s="13">
        <f t="shared" si="59"/>
        <v>1920</v>
      </c>
      <c r="K53" s="13">
        <f t="shared" si="59"/>
        <v>1920</v>
      </c>
      <c r="L53" s="13">
        <f t="shared" si="59"/>
        <v>1920</v>
      </c>
      <c r="M53" s="13">
        <f t="shared" si="59"/>
        <v>1920</v>
      </c>
      <c r="N53" s="13">
        <f t="shared" si="59"/>
        <v>1920</v>
      </c>
      <c r="O53" s="13">
        <f t="shared" si="59"/>
        <v>1920</v>
      </c>
      <c r="P53" s="13">
        <f t="shared" si="59"/>
        <v>1920</v>
      </c>
      <c r="Q53" s="13">
        <f t="shared" si="59"/>
        <v>1920</v>
      </c>
      <c r="R53" s="13">
        <f t="shared" si="59"/>
        <v>1920</v>
      </c>
      <c r="S53" s="13">
        <f t="shared" si="59"/>
        <v>1920</v>
      </c>
      <c r="T53" s="13">
        <f t="shared" si="59"/>
        <v>1920</v>
      </c>
      <c r="U53" s="13">
        <f t="shared" si="59"/>
        <v>1920</v>
      </c>
      <c r="V53" s="13">
        <f t="shared" si="59"/>
        <v>1920</v>
      </c>
      <c r="W53" s="13">
        <f t="shared" si="59"/>
        <v>1920</v>
      </c>
      <c r="X53" s="13">
        <f t="shared" si="59"/>
        <v>1920</v>
      </c>
      <c r="Y53" s="13">
        <f t="shared" si="59"/>
        <v>1920</v>
      </c>
      <c r="Z53" s="13">
        <f t="shared" si="59"/>
        <v>1920</v>
      </c>
      <c r="AA53" s="13">
        <f t="shared" si="59"/>
        <v>1920</v>
      </c>
      <c r="AB53" s="13">
        <f t="shared" si="59"/>
        <v>1920</v>
      </c>
      <c r="AC53" s="13">
        <f t="shared" si="59"/>
        <v>1920</v>
      </c>
      <c r="AD53" s="13">
        <f t="shared" si="59"/>
        <v>1920</v>
      </c>
      <c r="AE53" s="13">
        <f t="shared" si="59"/>
        <v>1920</v>
      </c>
      <c r="AF53" s="13">
        <f t="shared" si="59"/>
        <v>1920</v>
      </c>
      <c r="AG53" s="13">
        <f t="shared" si="59"/>
        <v>1920</v>
      </c>
      <c r="AH53" s="13">
        <f t="shared" si="59"/>
        <v>1920</v>
      </c>
      <c r="AI53" s="13">
        <f t="shared" si="59"/>
        <v>1920</v>
      </c>
      <c r="AJ53" s="13">
        <f t="shared" si="59"/>
        <v>1920</v>
      </c>
      <c r="AK53" s="13">
        <f t="shared" si="59"/>
        <v>1920</v>
      </c>
      <c r="AL53" s="13">
        <f t="shared" si="59"/>
        <v>1920</v>
      </c>
    </row>
    <row r="54" spans="1:38">
      <c r="A54" s="14" t="s">
        <v>7</v>
      </c>
      <c r="B54" s="15">
        <f>Inputs!$B$9*Calculations!B31</f>
        <v>15920</v>
      </c>
      <c r="C54" s="15">
        <f>Inputs!$B$9*Calculations!C31</f>
        <v>15920</v>
      </c>
      <c r="D54" s="15">
        <f>Inputs!$B$9*Calculations!D31</f>
        <v>15920</v>
      </c>
      <c r="E54" s="15">
        <f>Inputs!$B$9*Calculations!E31</f>
        <v>15920</v>
      </c>
      <c r="F54" s="15">
        <f>Inputs!$B$9*Calculations!F31</f>
        <v>15920</v>
      </c>
      <c r="G54" s="15">
        <f>Inputs!$B$9*Calculations!G31</f>
        <v>15920</v>
      </c>
      <c r="H54" s="15">
        <f>Inputs!$B$9*Calculations!H31</f>
        <v>15920</v>
      </c>
      <c r="I54" s="15">
        <f>Inputs!$B$9*Calculations!I31</f>
        <v>15920</v>
      </c>
      <c r="J54" s="15">
        <f>Inputs!$B$9*Calculations!J31</f>
        <v>15920</v>
      </c>
      <c r="K54" s="15">
        <f>Inputs!$B$9*Calculations!K31</f>
        <v>15920</v>
      </c>
      <c r="L54" s="15">
        <f>Inputs!$B$9*Calculations!L31</f>
        <v>15920</v>
      </c>
      <c r="M54" s="15">
        <f>Inputs!$B$9*Calculations!M31</f>
        <v>15920</v>
      </c>
      <c r="N54" s="15">
        <f>Inputs!$B$9*Calculations!N31</f>
        <v>15920</v>
      </c>
      <c r="O54" s="15">
        <f>Inputs!$B$9*Calculations!O31</f>
        <v>15920</v>
      </c>
      <c r="P54" s="15">
        <f>Inputs!$B$9*Calculations!P31</f>
        <v>15920</v>
      </c>
      <c r="Q54" s="15">
        <f>Inputs!$B$9*Calculations!Q31</f>
        <v>15920</v>
      </c>
      <c r="R54" s="15">
        <f>Inputs!$B$9*Calculations!R31</f>
        <v>15920</v>
      </c>
      <c r="S54" s="15">
        <f>Inputs!$B$9*Calculations!S31</f>
        <v>15920</v>
      </c>
      <c r="T54" s="15">
        <f>Inputs!$B$9*Calculations!T31</f>
        <v>15920</v>
      </c>
      <c r="U54" s="15">
        <f>Inputs!$B$9*Calculations!U31</f>
        <v>15920</v>
      </c>
      <c r="V54" s="15">
        <f>Inputs!$B$9*Calculations!V31</f>
        <v>15920</v>
      </c>
      <c r="W54" s="15">
        <f>Inputs!$B$9*Calculations!W31</f>
        <v>15920</v>
      </c>
      <c r="X54" s="15">
        <f>Inputs!$B$9*Calculations!X31</f>
        <v>15920</v>
      </c>
      <c r="Y54" s="15">
        <f>Inputs!$B$9*Calculations!Y31</f>
        <v>15920</v>
      </c>
      <c r="Z54" s="15">
        <f>Inputs!$B$9*Calculations!Z31</f>
        <v>15920</v>
      </c>
      <c r="AA54" s="15">
        <f>Inputs!$B$9*Calculations!AA31</f>
        <v>15920</v>
      </c>
      <c r="AB54" s="15">
        <f>Inputs!$B$9*Calculations!AB31</f>
        <v>15920</v>
      </c>
      <c r="AC54" s="15">
        <f>Inputs!$B$9*Calculations!AC31</f>
        <v>15920</v>
      </c>
      <c r="AD54" s="15">
        <f>Inputs!$B$9*Calculations!AD31</f>
        <v>15920</v>
      </c>
      <c r="AE54" s="15">
        <f>Inputs!$B$9*Calculations!AE31</f>
        <v>15920</v>
      </c>
      <c r="AF54" s="15">
        <f>Inputs!$B$9*Calculations!AF31</f>
        <v>15920</v>
      </c>
      <c r="AG54" s="15">
        <f>Inputs!$B$9*Calculations!AG31</f>
        <v>15920</v>
      </c>
      <c r="AH54" s="15">
        <f>Inputs!$B$9*Calculations!AH31</f>
        <v>15920</v>
      </c>
      <c r="AI54" s="15">
        <f>Inputs!$B$9*Calculations!AI31</f>
        <v>15920</v>
      </c>
      <c r="AJ54" s="15">
        <f>Inputs!$B$9*Calculations!AJ31</f>
        <v>15920</v>
      </c>
      <c r="AK54" s="15">
        <f>Inputs!$B$9*Calculations!AK31</f>
        <v>15920</v>
      </c>
      <c r="AL54" s="15">
        <f>Inputs!$B$9*Calculations!AL31</f>
        <v>15920</v>
      </c>
    </row>
    <row r="55" spans="1:38">
      <c r="A55" s="16" t="s">
        <v>29</v>
      </c>
      <c r="B55" s="17">
        <f t="shared" ref="B55:AL55" si="60">B54-B53</f>
        <v>14000</v>
      </c>
      <c r="C55" s="17">
        <f t="shared" si="60"/>
        <v>14000</v>
      </c>
      <c r="D55" s="17">
        <f t="shared" si="60"/>
        <v>14000</v>
      </c>
      <c r="E55" s="17">
        <f t="shared" si="60"/>
        <v>14000</v>
      </c>
      <c r="F55" s="17">
        <f t="shared" si="60"/>
        <v>14000</v>
      </c>
      <c r="G55" s="17">
        <f t="shared" si="60"/>
        <v>14000</v>
      </c>
      <c r="H55" s="17">
        <f t="shared" si="60"/>
        <v>14000</v>
      </c>
      <c r="I55" s="17">
        <f t="shared" si="60"/>
        <v>14000</v>
      </c>
      <c r="J55" s="17">
        <f t="shared" si="60"/>
        <v>14000</v>
      </c>
      <c r="K55" s="17">
        <f t="shared" si="60"/>
        <v>14000</v>
      </c>
      <c r="L55" s="17">
        <f t="shared" si="60"/>
        <v>14000</v>
      </c>
      <c r="M55" s="17">
        <f t="shared" si="60"/>
        <v>14000</v>
      </c>
      <c r="N55" s="17">
        <f t="shared" si="60"/>
        <v>14000</v>
      </c>
      <c r="O55" s="17">
        <f t="shared" si="60"/>
        <v>14000</v>
      </c>
      <c r="P55" s="17">
        <f t="shared" si="60"/>
        <v>14000</v>
      </c>
      <c r="Q55" s="17">
        <f t="shared" si="60"/>
        <v>14000</v>
      </c>
      <c r="R55" s="17">
        <f t="shared" si="60"/>
        <v>14000</v>
      </c>
      <c r="S55" s="17">
        <f t="shared" si="60"/>
        <v>14000</v>
      </c>
      <c r="T55" s="17">
        <f t="shared" si="60"/>
        <v>14000</v>
      </c>
      <c r="U55" s="17">
        <f t="shared" si="60"/>
        <v>14000</v>
      </c>
      <c r="V55" s="17">
        <f t="shared" si="60"/>
        <v>14000</v>
      </c>
      <c r="W55" s="17">
        <f t="shared" si="60"/>
        <v>14000</v>
      </c>
      <c r="X55" s="17">
        <f t="shared" si="60"/>
        <v>14000</v>
      </c>
      <c r="Y55" s="17">
        <f t="shared" si="60"/>
        <v>14000</v>
      </c>
      <c r="Z55" s="17">
        <f t="shared" si="60"/>
        <v>14000</v>
      </c>
      <c r="AA55" s="17">
        <f t="shared" si="60"/>
        <v>14000</v>
      </c>
      <c r="AB55" s="17">
        <f t="shared" si="60"/>
        <v>14000</v>
      </c>
      <c r="AC55" s="17">
        <f t="shared" si="60"/>
        <v>14000</v>
      </c>
      <c r="AD55" s="17">
        <f t="shared" si="60"/>
        <v>14000</v>
      </c>
      <c r="AE55" s="17">
        <f t="shared" si="60"/>
        <v>14000</v>
      </c>
      <c r="AF55" s="18">
        <f t="shared" si="60"/>
        <v>14000</v>
      </c>
      <c r="AG55" s="18">
        <f t="shared" si="60"/>
        <v>14000</v>
      </c>
      <c r="AH55" s="18">
        <f t="shared" si="60"/>
        <v>14000</v>
      </c>
      <c r="AI55" s="18">
        <f t="shared" si="60"/>
        <v>14000</v>
      </c>
      <c r="AJ55" s="18">
        <f t="shared" si="60"/>
        <v>14000</v>
      </c>
      <c r="AK55" s="18">
        <f t="shared" si="60"/>
        <v>14000</v>
      </c>
      <c r="AL55" s="18">
        <f t="shared" si="60"/>
        <v>14000</v>
      </c>
    </row>
    <row r="56" spans="1:38" ht="15.75" thickBot="1">
      <c r="A56" s="19" t="s">
        <v>10</v>
      </c>
      <c r="B56" s="20">
        <f>B54-B53</f>
        <v>14000</v>
      </c>
      <c r="C56" s="20">
        <f t="shared" ref="C56:AF56" si="61">B56+(C54-C53)</f>
        <v>28000</v>
      </c>
      <c r="D56" s="20">
        <f t="shared" si="61"/>
        <v>42000</v>
      </c>
      <c r="E56" s="20">
        <f t="shared" si="61"/>
        <v>56000</v>
      </c>
      <c r="F56" s="20">
        <f t="shared" si="61"/>
        <v>70000</v>
      </c>
      <c r="G56" s="20">
        <f t="shared" si="61"/>
        <v>84000</v>
      </c>
      <c r="H56" s="20">
        <f t="shared" si="61"/>
        <v>98000</v>
      </c>
      <c r="I56" s="20">
        <f t="shared" si="61"/>
        <v>112000</v>
      </c>
      <c r="J56" s="20">
        <f t="shared" si="61"/>
        <v>126000</v>
      </c>
      <c r="K56" s="20">
        <f t="shared" si="61"/>
        <v>140000</v>
      </c>
      <c r="L56" s="20">
        <f t="shared" si="61"/>
        <v>154000</v>
      </c>
      <c r="M56" s="20">
        <f t="shared" si="61"/>
        <v>168000</v>
      </c>
      <c r="N56" s="20">
        <f t="shared" si="61"/>
        <v>182000</v>
      </c>
      <c r="O56" s="20">
        <f t="shared" si="61"/>
        <v>196000</v>
      </c>
      <c r="P56" s="20">
        <f t="shared" si="61"/>
        <v>210000</v>
      </c>
      <c r="Q56" s="20">
        <f t="shared" si="61"/>
        <v>224000</v>
      </c>
      <c r="R56" s="20">
        <f t="shared" si="61"/>
        <v>238000</v>
      </c>
      <c r="S56" s="20">
        <f t="shared" si="61"/>
        <v>252000</v>
      </c>
      <c r="T56" s="20">
        <f t="shared" si="61"/>
        <v>266000</v>
      </c>
      <c r="U56" s="20">
        <f t="shared" si="61"/>
        <v>280000</v>
      </c>
      <c r="V56" s="20">
        <f t="shared" si="61"/>
        <v>294000</v>
      </c>
      <c r="W56" s="20">
        <f t="shared" si="61"/>
        <v>308000</v>
      </c>
      <c r="X56" s="20">
        <f t="shared" si="61"/>
        <v>322000</v>
      </c>
      <c r="Y56" s="20">
        <f t="shared" si="61"/>
        <v>336000</v>
      </c>
      <c r="Z56" s="20">
        <f t="shared" si="61"/>
        <v>350000</v>
      </c>
      <c r="AA56" s="20">
        <f t="shared" si="61"/>
        <v>364000</v>
      </c>
      <c r="AB56" s="20">
        <f t="shared" si="61"/>
        <v>378000</v>
      </c>
      <c r="AC56" s="20">
        <f t="shared" si="61"/>
        <v>392000</v>
      </c>
      <c r="AD56" s="20">
        <f t="shared" si="61"/>
        <v>406000</v>
      </c>
      <c r="AE56" s="20">
        <f t="shared" si="61"/>
        <v>420000</v>
      </c>
      <c r="AF56" s="21">
        <f t="shared" si="61"/>
        <v>434000</v>
      </c>
      <c r="AG56" s="21">
        <f t="shared" ref="AG56" si="62">AF56+(AG54-AG53)</f>
        <v>448000</v>
      </c>
      <c r="AH56" s="21">
        <f t="shared" ref="AH56" si="63">AG56+(AH54-AH53)</f>
        <v>462000</v>
      </c>
      <c r="AI56" s="21">
        <f t="shared" ref="AI56" si="64">AH56+(AI54-AI53)</f>
        <v>476000</v>
      </c>
      <c r="AJ56" s="21">
        <f t="shared" ref="AJ56" si="65">AI56+(AJ54-AJ53)</f>
        <v>490000</v>
      </c>
      <c r="AK56" s="21">
        <f t="shared" ref="AK56" si="66">AJ56+(AK54-AK53)</f>
        <v>504000</v>
      </c>
      <c r="AL56" s="21">
        <f t="shared" ref="AL56" si="67">AK56+(AL54-AL53)</f>
        <v>518000</v>
      </c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</sheetData>
  <mergeCells count="1">
    <mergeCell ref="A1:A2"/>
  </mergeCells>
  <pageMargins left="0.70866141732283472" right="0.70866141732283472" top="0.39370078740157483" bottom="0.39370078740157483" header="0.31496062992125984" footer="0.31496062992125984"/>
  <pageSetup paperSize="9" scale="53" fitToWidth="3" fitToHeight="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3"/>
  <sheetViews>
    <sheetView workbookViewId="0">
      <selection activeCell="B9" sqref="B9"/>
    </sheetView>
  </sheetViews>
  <sheetFormatPr defaultRowHeight="15"/>
  <cols>
    <col min="1" max="1" width="35.7109375" customWidth="1"/>
    <col min="2" max="7" width="19.28515625" customWidth="1"/>
    <col min="8" max="8" width="14.7109375" customWidth="1"/>
  </cols>
  <sheetData>
    <row r="2" spans="1:8" ht="28.5">
      <c r="A2" s="33" t="s">
        <v>17</v>
      </c>
    </row>
    <row r="3" spans="1:8">
      <c r="B3" t="s">
        <v>41</v>
      </c>
    </row>
    <row r="4" spans="1:8" ht="23.25">
      <c r="A4" s="23" t="str">
        <f>Inputs!B5</f>
        <v>HydraFacial</v>
      </c>
    </row>
    <row r="5" spans="1:8" ht="23.25">
      <c r="A5" s="23" t="s">
        <v>18</v>
      </c>
      <c r="B5" s="23"/>
    </row>
    <row r="6" spans="1:8" ht="23.25">
      <c r="A6" s="23"/>
      <c r="B6" s="23"/>
    </row>
    <row r="7" spans="1:8">
      <c r="A7" s="2"/>
      <c r="B7" s="2" t="s">
        <v>20</v>
      </c>
      <c r="C7" s="2"/>
      <c r="D7" s="2"/>
      <c r="E7" s="2"/>
      <c r="F7" s="2"/>
      <c r="G7" s="2"/>
      <c r="H7" s="2"/>
    </row>
    <row r="8" spans="1:8">
      <c r="A8" s="32" t="s">
        <v>19</v>
      </c>
      <c r="B8" s="86">
        <f>Inputs!B7</f>
        <v>41821</v>
      </c>
      <c r="C8" s="86">
        <f>EDATE(B8,1)</f>
        <v>41852</v>
      </c>
      <c r="D8" s="86">
        <f t="shared" ref="D8:G8" si="0">EDATE(C8,1)</f>
        <v>41883</v>
      </c>
      <c r="E8" s="86">
        <f t="shared" si="0"/>
        <v>41913</v>
      </c>
      <c r="F8" s="86">
        <f t="shared" si="0"/>
        <v>41944</v>
      </c>
      <c r="G8" s="86">
        <f t="shared" si="0"/>
        <v>41974</v>
      </c>
      <c r="H8" s="32" t="s">
        <v>24</v>
      </c>
    </row>
    <row r="9" spans="1:8">
      <c r="A9" s="2" t="str">
        <f>Inputs!B5</f>
        <v>HydraFacial</v>
      </c>
      <c r="B9" s="64">
        <f>Calculations!B42</f>
        <v>1990</v>
      </c>
      <c r="C9" s="64">
        <f>Calculations!C42</f>
        <v>1990</v>
      </c>
      <c r="D9" s="64">
        <f>Calculations!D42</f>
        <v>1990</v>
      </c>
      <c r="E9" s="64">
        <f>Calculations!E42</f>
        <v>1990</v>
      </c>
      <c r="F9" s="64">
        <f>Calculations!F42</f>
        <v>1990</v>
      </c>
      <c r="G9" s="64">
        <f>Calculations!G42</f>
        <v>1990</v>
      </c>
      <c r="H9" s="64">
        <f>SUM(B9:G9)</f>
        <v>11940</v>
      </c>
    </row>
    <row r="10" spans="1:8">
      <c r="A10" s="65" t="s">
        <v>21</v>
      </c>
      <c r="B10" s="85"/>
      <c r="C10" s="85"/>
      <c r="D10" s="85"/>
      <c r="E10" s="85"/>
      <c r="F10" s="85"/>
      <c r="G10" s="85"/>
      <c r="H10" s="85"/>
    </row>
    <row r="11" spans="1:8">
      <c r="A11" s="66" t="s">
        <v>22</v>
      </c>
      <c r="B11" s="64">
        <f>Calculations!B7</f>
        <v>240</v>
      </c>
      <c r="C11" s="64">
        <f>Calculations!C7</f>
        <v>240</v>
      </c>
      <c r="D11" s="64">
        <f>Calculations!D7</f>
        <v>240</v>
      </c>
      <c r="E11" s="64">
        <f>Calculations!E7</f>
        <v>240</v>
      </c>
      <c r="F11" s="64">
        <f>Calculations!F7</f>
        <v>240</v>
      </c>
      <c r="G11" s="64">
        <f>Calculations!G7</f>
        <v>240</v>
      </c>
      <c r="H11" s="64">
        <f>SUM(B11:G11)</f>
        <v>1440</v>
      </c>
    </row>
    <row r="12" spans="1:8">
      <c r="A12" s="59" t="s">
        <v>53</v>
      </c>
      <c r="B12" s="67">
        <f>Inputs!B17</f>
        <v>398.1</v>
      </c>
      <c r="C12" s="67">
        <f>Inputs!B17</f>
        <v>398.1</v>
      </c>
      <c r="D12" s="67">
        <f>Inputs!B17</f>
        <v>398.1</v>
      </c>
      <c r="E12" s="67">
        <f>Inputs!B17</f>
        <v>398.1</v>
      </c>
      <c r="F12" s="67">
        <f>Inputs!B17</f>
        <v>398.1</v>
      </c>
      <c r="G12" s="79">
        <f>Inputs!B17</f>
        <v>398.1</v>
      </c>
      <c r="H12" s="80">
        <f>SUM(B12:G12)</f>
        <v>2388.6</v>
      </c>
    </row>
    <row r="13" spans="1:8" ht="15.75" thickBot="1">
      <c r="A13" s="69" t="s">
        <v>6</v>
      </c>
      <c r="B13" s="81">
        <f t="shared" ref="B13:G13" si="1">SUM(B11:B12)</f>
        <v>638.1</v>
      </c>
      <c r="C13" s="81">
        <f t="shared" si="1"/>
        <v>638.1</v>
      </c>
      <c r="D13" s="81">
        <f t="shared" si="1"/>
        <v>638.1</v>
      </c>
      <c r="E13" s="81">
        <f t="shared" si="1"/>
        <v>638.1</v>
      </c>
      <c r="F13" s="81">
        <f t="shared" si="1"/>
        <v>638.1</v>
      </c>
      <c r="G13" s="81">
        <f t="shared" si="1"/>
        <v>638.1</v>
      </c>
      <c r="H13" s="82">
        <f>SUM(B13:G13)</f>
        <v>3828.6</v>
      </c>
    </row>
    <row r="14" spans="1:8" ht="16.5" thickTop="1" thickBot="1">
      <c r="A14" s="61" t="s">
        <v>23</v>
      </c>
      <c r="B14" s="62">
        <f t="shared" ref="B14:G14" si="2">B9-B13</f>
        <v>1351.9</v>
      </c>
      <c r="C14" s="62">
        <f t="shared" si="2"/>
        <v>1351.9</v>
      </c>
      <c r="D14" s="62">
        <f t="shared" si="2"/>
        <v>1351.9</v>
      </c>
      <c r="E14" s="62">
        <f t="shared" si="2"/>
        <v>1351.9</v>
      </c>
      <c r="F14" s="62">
        <f t="shared" si="2"/>
        <v>1351.9</v>
      </c>
      <c r="G14" s="62">
        <f t="shared" si="2"/>
        <v>1351.9</v>
      </c>
      <c r="H14" s="63">
        <f>SUM(B14:G14)</f>
        <v>8111.4</v>
      </c>
    </row>
    <row r="15" spans="1:8">
      <c r="A15" s="34"/>
    </row>
    <row r="16" spans="1:8">
      <c r="A16" s="2"/>
      <c r="B16" s="2" t="s">
        <v>20</v>
      </c>
      <c r="C16" s="2"/>
      <c r="D16" s="2"/>
      <c r="E16" s="2"/>
      <c r="F16" s="2"/>
      <c r="G16" s="2"/>
      <c r="H16" s="2"/>
    </row>
    <row r="17" spans="1:8">
      <c r="A17" s="32" t="s">
        <v>19</v>
      </c>
      <c r="B17" s="87">
        <f>EDATE(B8,6)</f>
        <v>42005</v>
      </c>
      <c r="C17" s="87">
        <f t="shared" ref="C17:G17" si="3">EDATE(C8,6)</f>
        <v>42036</v>
      </c>
      <c r="D17" s="87">
        <f t="shared" si="3"/>
        <v>42064</v>
      </c>
      <c r="E17" s="87">
        <f t="shared" si="3"/>
        <v>42095</v>
      </c>
      <c r="F17" s="87">
        <f t="shared" si="3"/>
        <v>42125</v>
      </c>
      <c r="G17" s="87">
        <f t="shared" si="3"/>
        <v>42156</v>
      </c>
      <c r="H17" s="32" t="s">
        <v>25</v>
      </c>
    </row>
    <row r="18" spans="1:8">
      <c r="A18" s="2" t="str">
        <f>A9</f>
        <v>HydraFacial</v>
      </c>
      <c r="B18" s="64">
        <f>Calculations!H42</f>
        <v>1990</v>
      </c>
      <c r="C18" s="64">
        <f>Calculations!I42</f>
        <v>1990</v>
      </c>
      <c r="D18" s="64">
        <f>Calculations!J42</f>
        <v>1990</v>
      </c>
      <c r="E18" s="64">
        <f>Calculations!K42</f>
        <v>1990</v>
      </c>
      <c r="F18" s="64">
        <f>Calculations!L42</f>
        <v>1990</v>
      </c>
      <c r="G18" s="64">
        <f>Calculations!M42</f>
        <v>1990</v>
      </c>
      <c r="H18" s="64">
        <f>SUM(B18:G18)+H9</f>
        <v>23880</v>
      </c>
    </row>
    <row r="19" spans="1:8">
      <c r="A19" s="65" t="s">
        <v>21</v>
      </c>
      <c r="B19" s="85"/>
      <c r="C19" s="85"/>
      <c r="D19" s="85"/>
      <c r="E19" s="85"/>
      <c r="F19" s="85"/>
      <c r="G19" s="85"/>
      <c r="H19" s="85"/>
    </row>
    <row r="20" spans="1:8">
      <c r="A20" s="66" t="s">
        <v>22</v>
      </c>
      <c r="B20" s="64">
        <f>Calculations!H7</f>
        <v>240</v>
      </c>
      <c r="C20" s="64">
        <f>Calculations!I7</f>
        <v>240</v>
      </c>
      <c r="D20" s="64">
        <f>Calculations!J7</f>
        <v>240</v>
      </c>
      <c r="E20" s="64">
        <f>Calculations!K7</f>
        <v>240</v>
      </c>
      <c r="F20" s="64">
        <f>Calculations!L7</f>
        <v>240</v>
      </c>
      <c r="G20" s="64">
        <f>Calculations!M7</f>
        <v>240</v>
      </c>
      <c r="H20" s="64">
        <f>SUM(B20:G20)+H11</f>
        <v>2880</v>
      </c>
    </row>
    <row r="21" spans="1:8">
      <c r="A21" s="59" t="s">
        <v>53</v>
      </c>
      <c r="B21" s="83">
        <f>Inputs!B17</f>
        <v>398.1</v>
      </c>
      <c r="C21" s="84">
        <f>Inputs!B17</f>
        <v>398.1</v>
      </c>
      <c r="D21" s="84">
        <f>Inputs!B17</f>
        <v>398.1</v>
      </c>
      <c r="E21" s="84">
        <f>Inputs!B17</f>
        <v>398.1</v>
      </c>
      <c r="F21" s="84">
        <f>Inputs!B17</f>
        <v>398.1</v>
      </c>
      <c r="G21" s="84">
        <f>Inputs!B17</f>
        <v>398.1</v>
      </c>
      <c r="H21" s="80">
        <f>SUM(B21:G21)+H12</f>
        <v>4777.2</v>
      </c>
    </row>
    <row r="22" spans="1:8" ht="15.75" thickBot="1">
      <c r="A22" s="69" t="s">
        <v>6</v>
      </c>
      <c r="B22" s="57">
        <f t="shared" ref="B22:G22" si="4">SUM(B20:B21)</f>
        <v>638.1</v>
      </c>
      <c r="C22" s="57">
        <f t="shared" si="4"/>
        <v>638.1</v>
      </c>
      <c r="D22" s="57">
        <f t="shared" si="4"/>
        <v>638.1</v>
      </c>
      <c r="E22" s="57">
        <f t="shared" si="4"/>
        <v>638.1</v>
      </c>
      <c r="F22" s="57">
        <f t="shared" si="4"/>
        <v>638.1</v>
      </c>
      <c r="G22" s="57">
        <f t="shared" si="4"/>
        <v>638.1</v>
      </c>
      <c r="H22" s="68">
        <f>SUM(B22:G22)+H13</f>
        <v>7657.2</v>
      </c>
    </row>
    <row r="23" spans="1:8" ht="16.5" thickTop="1" thickBot="1">
      <c r="A23" s="61" t="s">
        <v>23</v>
      </c>
      <c r="B23" s="62">
        <f t="shared" ref="B23:G23" si="5">B18-B22</f>
        <v>1351.9</v>
      </c>
      <c r="C23" s="62">
        <f t="shared" si="5"/>
        <v>1351.9</v>
      </c>
      <c r="D23" s="62">
        <f t="shared" si="5"/>
        <v>1351.9</v>
      </c>
      <c r="E23" s="62">
        <f t="shared" si="5"/>
        <v>1351.9</v>
      </c>
      <c r="F23" s="62">
        <f t="shared" si="5"/>
        <v>1351.9</v>
      </c>
      <c r="G23" s="62">
        <f t="shared" si="5"/>
        <v>1351.9</v>
      </c>
      <c r="H23" s="63">
        <f>SUM(B23:G23)+H14</f>
        <v>16222.8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3"/>
  <sheetViews>
    <sheetView workbookViewId="0">
      <selection activeCell="I21" sqref="I21"/>
    </sheetView>
  </sheetViews>
  <sheetFormatPr defaultRowHeight="15"/>
  <cols>
    <col min="1" max="1" width="35.7109375" customWidth="1"/>
    <col min="2" max="7" width="19.28515625" customWidth="1"/>
    <col min="8" max="8" width="14.42578125" bestFit="1" customWidth="1"/>
  </cols>
  <sheetData>
    <row r="2" spans="1:8" ht="28.5">
      <c r="A2" s="33" t="s">
        <v>17</v>
      </c>
    </row>
    <row r="3" spans="1:8" ht="18.75" customHeight="1">
      <c r="B3" s="34" t="s">
        <v>42</v>
      </c>
    </row>
    <row r="4" spans="1:8" ht="23.25">
      <c r="A4" s="23" t="str">
        <f>Inputs!B5</f>
        <v>HydraFacial</v>
      </c>
    </row>
    <row r="5" spans="1:8" ht="23.25">
      <c r="A5" s="23" t="s">
        <v>18</v>
      </c>
      <c r="B5" s="23"/>
    </row>
    <row r="6" spans="1:8" ht="23.25">
      <c r="A6" s="23"/>
      <c r="B6" s="23"/>
    </row>
    <row r="7" spans="1:8">
      <c r="A7" s="2"/>
      <c r="B7" s="2" t="s">
        <v>20</v>
      </c>
      <c r="C7" s="2"/>
      <c r="D7" s="2"/>
      <c r="E7" s="2"/>
      <c r="F7" s="2"/>
      <c r="G7" s="2"/>
      <c r="H7" s="2"/>
    </row>
    <row r="8" spans="1:8">
      <c r="A8" s="32" t="s">
        <v>19</v>
      </c>
      <c r="B8" s="86">
        <f>Inputs!B7</f>
        <v>41821</v>
      </c>
      <c r="C8" s="86">
        <f>EDATE(B8,1)</f>
        <v>41852</v>
      </c>
      <c r="D8" s="86">
        <f t="shared" ref="D8:G8" si="0">EDATE(C8,1)</f>
        <v>41883</v>
      </c>
      <c r="E8" s="86">
        <f t="shared" si="0"/>
        <v>41913</v>
      </c>
      <c r="F8" s="86">
        <f t="shared" si="0"/>
        <v>41944</v>
      </c>
      <c r="G8" s="86">
        <f t="shared" si="0"/>
        <v>41974</v>
      </c>
      <c r="H8" s="32" t="s">
        <v>24</v>
      </c>
    </row>
    <row r="9" spans="1:8">
      <c r="A9" s="2" t="str">
        <f>Inputs!B5</f>
        <v>HydraFacial</v>
      </c>
      <c r="B9" s="64">
        <f>Calculations!B48</f>
        <v>7960</v>
      </c>
      <c r="C9" s="64">
        <f>Calculations!C48</f>
        <v>7960</v>
      </c>
      <c r="D9" s="64">
        <f>Calculations!D48</f>
        <v>7960</v>
      </c>
      <c r="E9" s="64">
        <f>Calculations!E48</f>
        <v>7960</v>
      </c>
      <c r="F9" s="64">
        <f>Calculations!F48</f>
        <v>7960</v>
      </c>
      <c r="G9" s="64">
        <f>Calculations!G48</f>
        <v>7960</v>
      </c>
      <c r="H9" s="64">
        <f>SUM(B9:G9)</f>
        <v>47760</v>
      </c>
    </row>
    <row r="10" spans="1:8">
      <c r="A10" s="65" t="s">
        <v>21</v>
      </c>
      <c r="B10" s="85"/>
      <c r="C10" s="85"/>
      <c r="D10" s="85"/>
      <c r="E10" s="85"/>
      <c r="F10" s="85"/>
      <c r="G10" s="85"/>
      <c r="H10" s="85"/>
    </row>
    <row r="11" spans="1:8">
      <c r="A11" s="66" t="s">
        <v>22</v>
      </c>
      <c r="B11" s="64">
        <f>Calculations!B8</f>
        <v>960</v>
      </c>
      <c r="C11" s="64">
        <f>Calculations!C8</f>
        <v>960</v>
      </c>
      <c r="D11" s="64">
        <f>Calculations!D8</f>
        <v>960</v>
      </c>
      <c r="E11" s="64">
        <f>Calculations!E8</f>
        <v>960</v>
      </c>
      <c r="F11" s="64">
        <f>Calculations!F8</f>
        <v>960</v>
      </c>
      <c r="G11" s="64">
        <f>Calculations!G8</f>
        <v>960</v>
      </c>
      <c r="H11" s="64">
        <f>SUM(B11:G11)</f>
        <v>5760</v>
      </c>
    </row>
    <row r="12" spans="1:8">
      <c r="A12" s="59" t="s">
        <v>53</v>
      </c>
      <c r="B12" s="2">
        <f>Inputs!B17</f>
        <v>398.1</v>
      </c>
      <c r="C12" s="58">
        <f>Inputs!B17</f>
        <v>398.1</v>
      </c>
      <c r="D12" s="58">
        <f>Inputs!B17</f>
        <v>398.1</v>
      </c>
      <c r="E12" s="58">
        <f>Inputs!B17</f>
        <v>398.1</v>
      </c>
      <c r="F12" s="58">
        <f>Inputs!B17</f>
        <v>398.1</v>
      </c>
      <c r="G12" s="58">
        <f>Inputs!B17</f>
        <v>398.1</v>
      </c>
      <c r="H12" s="60">
        <f>SUM(B12:G12)</f>
        <v>2388.6</v>
      </c>
    </row>
    <row r="13" spans="1:8" ht="15.75" thickBot="1">
      <c r="A13" s="69" t="s">
        <v>6</v>
      </c>
      <c r="B13" s="57">
        <f t="shared" ref="B13:G13" si="1">SUM(B11:B12)</f>
        <v>1358.1</v>
      </c>
      <c r="C13" s="57">
        <f t="shared" si="1"/>
        <v>1358.1</v>
      </c>
      <c r="D13" s="57">
        <f t="shared" si="1"/>
        <v>1358.1</v>
      </c>
      <c r="E13" s="57">
        <f t="shared" si="1"/>
        <v>1358.1</v>
      </c>
      <c r="F13" s="57">
        <f t="shared" si="1"/>
        <v>1358.1</v>
      </c>
      <c r="G13" s="57">
        <f t="shared" si="1"/>
        <v>1358.1</v>
      </c>
      <c r="H13" s="68">
        <f>SUM(B13:G13)</f>
        <v>8148.6</v>
      </c>
    </row>
    <row r="14" spans="1:8" ht="16.5" thickTop="1" thickBot="1">
      <c r="A14" s="61" t="s">
        <v>23</v>
      </c>
      <c r="B14" s="62">
        <f t="shared" ref="B14:G14" si="2">B9-B13</f>
        <v>6601.9</v>
      </c>
      <c r="C14" s="62">
        <f t="shared" si="2"/>
        <v>6601.9</v>
      </c>
      <c r="D14" s="62">
        <f t="shared" si="2"/>
        <v>6601.9</v>
      </c>
      <c r="E14" s="62">
        <f t="shared" si="2"/>
        <v>6601.9</v>
      </c>
      <c r="F14" s="62">
        <f t="shared" si="2"/>
        <v>6601.9</v>
      </c>
      <c r="G14" s="62">
        <f t="shared" si="2"/>
        <v>6601.9</v>
      </c>
      <c r="H14" s="63">
        <f>SUM(B14:G14)</f>
        <v>39611.4</v>
      </c>
    </row>
    <row r="15" spans="1:8">
      <c r="A15" s="34"/>
    </row>
    <row r="16" spans="1:8">
      <c r="A16" s="2"/>
      <c r="B16" s="2" t="s">
        <v>20</v>
      </c>
      <c r="C16" s="2"/>
      <c r="D16" s="2"/>
      <c r="E16" s="2"/>
      <c r="F16" s="2"/>
      <c r="G16" s="2"/>
      <c r="H16" s="2"/>
    </row>
    <row r="17" spans="1:8">
      <c r="A17" s="32" t="s">
        <v>19</v>
      </c>
      <c r="B17" s="87">
        <f>EDATE(B8,6)</f>
        <v>42005</v>
      </c>
      <c r="C17" s="87">
        <f t="shared" ref="C17:G17" si="3">EDATE(C8,6)</f>
        <v>42036</v>
      </c>
      <c r="D17" s="87">
        <f t="shared" si="3"/>
        <v>42064</v>
      </c>
      <c r="E17" s="87">
        <f t="shared" si="3"/>
        <v>42095</v>
      </c>
      <c r="F17" s="87">
        <f t="shared" si="3"/>
        <v>42125</v>
      </c>
      <c r="G17" s="87">
        <f t="shared" si="3"/>
        <v>42156</v>
      </c>
      <c r="H17" s="32" t="s">
        <v>25</v>
      </c>
    </row>
    <row r="18" spans="1:8">
      <c r="A18" s="2" t="str">
        <f>A9</f>
        <v>HydraFacial</v>
      </c>
      <c r="B18" s="64">
        <f>Calculations!H48</f>
        <v>7960</v>
      </c>
      <c r="C18" s="64">
        <f>Calculations!I48</f>
        <v>7960</v>
      </c>
      <c r="D18" s="64">
        <f>Calculations!J48</f>
        <v>7960</v>
      </c>
      <c r="E18" s="64">
        <f>Calculations!K48</f>
        <v>7960</v>
      </c>
      <c r="F18" s="64">
        <f>Calculations!L48</f>
        <v>7960</v>
      </c>
      <c r="G18" s="64">
        <f>Calculations!M48</f>
        <v>7960</v>
      </c>
      <c r="H18" s="64">
        <f>SUM(B18:G18)+H9</f>
        <v>95520</v>
      </c>
    </row>
    <row r="19" spans="1:8">
      <c r="A19" s="65" t="s">
        <v>21</v>
      </c>
      <c r="B19" s="85"/>
      <c r="C19" s="85"/>
      <c r="D19" s="85"/>
      <c r="E19" s="85"/>
      <c r="F19" s="85"/>
      <c r="G19" s="85"/>
      <c r="H19" s="85"/>
    </row>
    <row r="20" spans="1:8">
      <c r="A20" s="66" t="s">
        <v>22</v>
      </c>
      <c r="B20" s="64">
        <f>Calculations!H8</f>
        <v>960</v>
      </c>
      <c r="C20" s="64">
        <f>Calculations!I8</f>
        <v>960</v>
      </c>
      <c r="D20" s="64">
        <f>Calculations!J8</f>
        <v>960</v>
      </c>
      <c r="E20" s="64">
        <f>Calculations!K8</f>
        <v>960</v>
      </c>
      <c r="F20" s="64">
        <f>Calculations!L8</f>
        <v>960</v>
      </c>
      <c r="G20" s="64">
        <f>Calculations!M8</f>
        <v>960</v>
      </c>
      <c r="H20" s="64">
        <f>SUM(B20:G20)+H11</f>
        <v>11520</v>
      </c>
    </row>
    <row r="21" spans="1:8">
      <c r="A21" s="59"/>
      <c r="B21" s="58">
        <f>Inputs!B17</f>
        <v>398.1</v>
      </c>
      <c r="C21" s="58">
        <f>Inputs!B17</f>
        <v>398.1</v>
      </c>
      <c r="D21" s="58">
        <f>Inputs!B17</f>
        <v>398.1</v>
      </c>
      <c r="E21" s="58">
        <f>Inputs!B17</f>
        <v>398.1</v>
      </c>
      <c r="F21" s="58">
        <f>Inputs!B17</f>
        <v>398.1</v>
      </c>
      <c r="G21" s="58">
        <f>Inputs!B17</f>
        <v>398.1</v>
      </c>
      <c r="H21" s="60">
        <f>SUM(B21:G21)+H12</f>
        <v>4777.2</v>
      </c>
    </row>
    <row r="22" spans="1:8" ht="15.75" thickBot="1">
      <c r="A22" s="69" t="s">
        <v>6</v>
      </c>
      <c r="B22" s="57">
        <f t="shared" ref="B22:G22" si="4">SUM(B20:B21)</f>
        <v>1358.1</v>
      </c>
      <c r="C22" s="57">
        <f t="shared" si="4"/>
        <v>1358.1</v>
      </c>
      <c r="D22" s="57">
        <f t="shared" si="4"/>
        <v>1358.1</v>
      </c>
      <c r="E22" s="57">
        <f t="shared" si="4"/>
        <v>1358.1</v>
      </c>
      <c r="F22" s="57">
        <f t="shared" si="4"/>
        <v>1358.1</v>
      </c>
      <c r="G22" s="57">
        <f t="shared" si="4"/>
        <v>1358.1</v>
      </c>
      <c r="H22" s="68">
        <f>SUM(B22:G22)+H13</f>
        <v>16297.2</v>
      </c>
    </row>
    <row r="23" spans="1:8" ht="16.5" thickTop="1" thickBot="1">
      <c r="A23" s="61" t="s">
        <v>23</v>
      </c>
      <c r="B23" s="62">
        <f t="shared" ref="B23:G23" si="5">B18-B22</f>
        <v>6601.9</v>
      </c>
      <c r="C23" s="62">
        <f t="shared" si="5"/>
        <v>6601.9</v>
      </c>
      <c r="D23" s="62">
        <f t="shared" si="5"/>
        <v>6601.9</v>
      </c>
      <c r="E23" s="62">
        <f t="shared" si="5"/>
        <v>6601.9</v>
      </c>
      <c r="F23" s="62">
        <f t="shared" si="5"/>
        <v>6601.9</v>
      </c>
      <c r="G23" s="62">
        <f t="shared" si="5"/>
        <v>6601.9</v>
      </c>
      <c r="H23" s="63">
        <f>SUM(B23:G23)+H14</f>
        <v>79222.8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3"/>
  <sheetViews>
    <sheetView workbookViewId="0">
      <selection activeCell="C28" sqref="C28"/>
    </sheetView>
  </sheetViews>
  <sheetFormatPr defaultRowHeight="15"/>
  <cols>
    <col min="1" max="1" width="35.7109375" customWidth="1"/>
    <col min="2" max="7" width="19.28515625" customWidth="1"/>
    <col min="8" max="8" width="14.42578125" bestFit="1" customWidth="1"/>
  </cols>
  <sheetData>
    <row r="2" spans="1:8" ht="28.5">
      <c r="A2" s="33" t="s">
        <v>17</v>
      </c>
    </row>
    <row r="3" spans="1:8">
      <c r="B3" t="s">
        <v>43</v>
      </c>
    </row>
    <row r="4" spans="1:8" ht="23.25">
      <c r="A4" s="23" t="str">
        <f>Inputs!B5</f>
        <v>HydraFacial</v>
      </c>
    </row>
    <row r="5" spans="1:8" ht="23.25">
      <c r="A5" s="23" t="s">
        <v>18</v>
      </c>
      <c r="B5" s="23"/>
    </row>
    <row r="6" spans="1:8" ht="14.25" customHeight="1">
      <c r="A6" s="23"/>
      <c r="B6" s="23"/>
    </row>
    <row r="7" spans="1:8">
      <c r="A7" s="2"/>
      <c r="B7" s="2" t="s">
        <v>20</v>
      </c>
      <c r="C7" s="2"/>
      <c r="D7" s="2"/>
      <c r="E7" s="2"/>
      <c r="F7" s="2"/>
      <c r="G7" s="2"/>
      <c r="H7" s="2"/>
    </row>
    <row r="8" spans="1:8">
      <c r="A8" s="32" t="s">
        <v>19</v>
      </c>
      <c r="B8" s="86">
        <f>Inputs!B7</f>
        <v>41821</v>
      </c>
      <c r="C8" s="86">
        <f>EDATE(B8,1)</f>
        <v>41852</v>
      </c>
      <c r="D8" s="86">
        <f t="shared" ref="D8:G8" si="0">EDATE(C8,1)</f>
        <v>41883</v>
      </c>
      <c r="E8" s="86">
        <f t="shared" si="0"/>
        <v>41913</v>
      </c>
      <c r="F8" s="86">
        <f t="shared" si="0"/>
        <v>41944</v>
      </c>
      <c r="G8" s="86">
        <f t="shared" si="0"/>
        <v>41974</v>
      </c>
      <c r="H8" s="32" t="s">
        <v>24</v>
      </c>
    </row>
    <row r="9" spans="1:8">
      <c r="A9" s="2" t="str">
        <f>Inputs!B5</f>
        <v>HydraFacial</v>
      </c>
      <c r="B9" s="64">
        <f>Calculations!B54</f>
        <v>15920</v>
      </c>
      <c r="C9" s="64">
        <f>Calculations!C54</f>
        <v>15920</v>
      </c>
      <c r="D9" s="64">
        <f>Calculations!D54</f>
        <v>15920</v>
      </c>
      <c r="E9" s="64">
        <f>Calculations!E54</f>
        <v>15920</v>
      </c>
      <c r="F9" s="64">
        <f>Calculations!F54</f>
        <v>15920</v>
      </c>
      <c r="G9" s="64">
        <f>Calculations!G54</f>
        <v>15920</v>
      </c>
      <c r="H9" s="64">
        <f>SUM(B9:G9)</f>
        <v>95520</v>
      </c>
    </row>
    <row r="10" spans="1:8">
      <c r="A10" s="65" t="s">
        <v>21</v>
      </c>
      <c r="B10" s="85"/>
      <c r="C10" s="85"/>
      <c r="D10" s="85"/>
      <c r="E10" s="85"/>
      <c r="F10" s="85"/>
      <c r="G10" s="85"/>
      <c r="H10" s="85"/>
    </row>
    <row r="11" spans="1:8">
      <c r="A11" s="66" t="s">
        <v>22</v>
      </c>
      <c r="B11" s="64">
        <f>Calculations!B9</f>
        <v>1920</v>
      </c>
      <c r="C11" s="64">
        <f>Calculations!C9</f>
        <v>1920</v>
      </c>
      <c r="D11" s="64">
        <f>Calculations!D9</f>
        <v>1920</v>
      </c>
      <c r="E11" s="64">
        <f>Calculations!E9</f>
        <v>1920</v>
      </c>
      <c r="F11" s="64">
        <f>Calculations!F9</f>
        <v>1920</v>
      </c>
      <c r="G11" s="64">
        <f>Calculations!G9</f>
        <v>1920</v>
      </c>
      <c r="H11" s="64">
        <f>SUM(B11:G11)</f>
        <v>11520</v>
      </c>
    </row>
    <row r="12" spans="1:8">
      <c r="A12" s="2" t="s">
        <v>53</v>
      </c>
      <c r="B12" s="67">
        <f>Inputs!B17</f>
        <v>398.1</v>
      </c>
      <c r="C12" s="67">
        <f>Inputs!B17</f>
        <v>398.1</v>
      </c>
      <c r="D12" s="67">
        <f>Inputs!B17</f>
        <v>398.1</v>
      </c>
      <c r="E12" s="67">
        <f>Inputs!B17</f>
        <v>398.1</v>
      </c>
      <c r="F12" s="67">
        <f>Inputs!B17</f>
        <v>398.1</v>
      </c>
      <c r="G12" s="67">
        <f>Inputs!B17</f>
        <v>398.1</v>
      </c>
      <c r="H12" s="80">
        <f>SUM(B12:G12)</f>
        <v>2388.6</v>
      </c>
    </row>
    <row r="13" spans="1:8" ht="15.75" thickBot="1">
      <c r="A13" s="69" t="s">
        <v>6</v>
      </c>
      <c r="B13" s="81">
        <f t="shared" ref="B13:G13" si="1">SUM(B11:B12)</f>
        <v>2318.1</v>
      </c>
      <c r="C13" s="81">
        <f t="shared" si="1"/>
        <v>2318.1</v>
      </c>
      <c r="D13" s="81">
        <f t="shared" si="1"/>
        <v>2318.1</v>
      </c>
      <c r="E13" s="81">
        <f t="shared" si="1"/>
        <v>2318.1</v>
      </c>
      <c r="F13" s="81">
        <f t="shared" si="1"/>
        <v>2318.1</v>
      </c>
      <c r="G13" s="81">
        <f t="shared" si="1"/>
        <v>2318.1</v>
      </c>
      <c r="H13" s="68">
        <f>SUM(B13:G13)</f>
        <v>13908.6</v>
      </c>
    </row>
    <row r="14" spans="1:8" ht="16.5" thickTop="1" thickBot="1">
      <c r="A14" s="61" t="s">
        <v>23</v>
      </c>
      <c r="B14" s="88">
        <f t="shared" ref="B14:G14" si="2">B9-B13</f>
        <v>13601.9</v>
      </c>
      <c r="C14" s="88">
        <f t="shared" si="2"/>
        <v>13601.9</v>
      </c>
      <c r="D14" s="88">
        <f t="shared" si="2"/>
        <v>13601.9</v>
      </c>
      <c r="E14" s="88">
        <f t="shared" si="2"/>
        <v>13601.9</v>
      </c>
      <c r="F14" s="88">
        <f t="shared" si="2"/>
        <v>13601.9</v>
      </c>
      <c r="G14" s="88">
        <f t="shared" si="2"/>
        <v>13601.9</v>
      </c>
      <c r="H14" s="63">
        <f>SUM(B14:G14)</f>
        <v>81611.399999999994</v>
      </c>
    </row>
    <row r="15" spans="1:8">
      <c r="A15" s="34"/>
    </row>
    <row r="16" spans="1:8">
      <c r="A16" s="2"/>
      <c r="B16" s="2" t="s">
        <v>20</v>
      </c>
      <c r="C16" s="2"/>
      <c r="D16" s="2"/>
      <c r="E16" s="2"/>
      <c r="F16" s="2"/>
      <c r="G16" s="2"/>
      <c r="H16" s="2"/>
    </row>
    <row r="17" spans="1:8">
      <c r="A17" s="32" t="s">
        <v>19</v>
      </c>
      <c r="B17" s="87">
        <f>EDATE(B8,6)</f>
        <v>42005</v>
      </c>
      <c r="C17" s="87">
        <f t="shared" ref="C17:G17" si="3">EDATE(C8,6)</f>
        <v>42036</v>
      </c>
      <c r="D17" s="87">
        <f t="shared" si="3"/>
        <v>42064</v>
      </c>
      <c r="E17" s="87">
        <f t="shared" si="3"/>
        <v>42095</v>
      </c>
      <c r="F17" s="87">
        <f t="shared" si="3"/>
        <v>42125</v>
      </c>
      <c r="G17" s="87">
        <f t="shared" si="3"/>
        <v>42156</v>
      </c>
      <c r="H17" s="32" t="s">
        <v>25</v>
      </c>
    </row>
    <row r="18" spans="1:8">
      <c r="A18" s="2" t="str">
        <f>A9</f>
        <v>HydraFacial</v>
      </c>
      <c r="B18" s="64">
        <f>Calculations!H54</f>
        <v>15920</v>
      </c>
      <c r="C18" s="64">
        <f>Calculations!I54</f>
        <v>15920</v>
      </c>
      <c r="D18" s="64">
        <f>Calculations!J54</f>
        <v>15920</v>
      </c>
      <c r="E18" s="64">
        <f>Calculations!K54</f>
        <v>15920</v>
      </c>
      <c r="F18" s="64">
        <f>Calculations!L54</f>
        <v>15920</v>
      </c>
      <c r="G18" s="64">
        <f>Calculations!M54</f>
        <v>15920</v>
      </c>
      <c r="H18" s="64">
        <f>SUM(B18:G18)+H9</f>
        <v>191040</v>
      </c>
    </row>
    <row r="19" spans="1:8">
      <c r="A19" s="65" t="s">
        <v>21</v>
      </c>
      <c r="B19" s="85"/>
      <c r="C19" s="85"/>
      <c r="D19" s="85"/>
      <c r="E19" s="85"/>
      <c r="F19" s="85"/>
      <c r="G19" s="85"/>
      <c r="H19" s="85"/>
    </row>
    <row r="20" spans="1:8">
      <c r="A20" s="66" t="s">
        <v>22</v>
      </c>
      <c r="B20" s="64">
        <f>Calculations!H9</f>
        <v>1920</v>
      </c>
      <c r="C20" s="64">
        <f>Calculations!I9</f>
        <v>1920</v>
      </c>
      <c r="D20" s="64">
        <f>Calculations!J9</f>
        <v>1920</v>
      </c>
      <c r="E20" s="64">
        <f>Calculations!K9</f>
        <v>1920</v>
      </c>
      <c r="F20" s="64">
        <f>Calculations!L9</f>
        <v>1920</v>
      </c>
      <c r="G20" s="64">
        <f>Calculations!M9</f>
        <v>1920</v>
      </c>
      <c r="H20" s="64">
        <f>SUM(B20:G20)+H11</f>
        <v>23040</v>
      </c>
    </row>
    <row r="21" spans="1:8">
      <c r="A21" s="59" t="s">
        <v>53</v>
      </c>
      <c r="B21" s="67">
        <f>Inputs!B17</f>
        <v>398.1</v>
      </c>
      <c r="C21" s="67">
        <f>Inputs!B17</f>
        <v>398.1</v>
      </c>
      <c r="D21" s="67">
        <f>Inputs!B17</f>
        <v>398.1</v>
      </c>
      <c r="E21" s="67">
        <f>Inputs!B17</f>
        <v>398.1</v>
      </c>
      <c r="F21" s="67">
        <f>Inputs!B17</f>
        <v>398.1</v>
      </c>
      <c r="G21" s="67">
        <f>Inputs!B17</f>
        <v>398.1</v>
      </c>
      <c r="H21" s="80">
        <f>SUM(B21:G21)+H12</f>
        <v>4777.2</v>
      </c>
    </row>
    <row r="22" spans="1:8" ht="15.75" thickBot="1">
      <c r="A22" s="69" t="s">
        <v>6</v>
      </c>
      <c r="B22" s="81">
        <f t="shared" ref="B22:G22" si="4">SUM(B20:B21)</f>
        <v>2318.1</v>
      </c>
      <c r="C22" s="81">
        <f t="shared" si="4"/>
        <v>2318.1</v>
      </c>
      <c r="D22" s="81">
        <f t="shared" si="4"/>
        <v>2318.1</v>
      </c>
      <c r="E22" s="81">
        <f t="shared" si="4"/>
        <v>2318.1</v>
      </c>
      <c r="F22" s="81">
        <f t="shared" si="4"/>
        <v>2318.1</v>
      </c>
      <c r="G22" s="81">
        <f t="shared" si="4"/>
        <v>2318.1</v>
      </c>
      <c r="H22" s="68">
        <f>SUM(B22:G22)+H13</f>
        <v>27817.200000000001</v>
      </c>
    </row>
    <row r="23" spans="1:8" ht="16.5" thickTop="1" thickBot="1">
      <c r="A23" s="61" t="s">
        <v>23</v>
      </c>
      <c r="B23" s="88">
        <f t="shared" ref="B23:G23" si="5">B18-B22</f>
        <v>13601.9</v>
      </c>
      <c r="C23" s="88">
        <f t="shared" si="5"/>
        <v>13601.9</v>
      </c>
      <c r="D23" s="88">
        <f t="shared" si="5"/>
        <v>13601.9</v>
      </c>
      <c r="E23" s="88">
        <f t="shared" si="5"/>
        <v>13601.9</v>
      </c>
      <c r="F23" s="88">
        <f t="shared" si="5"/>
        <v>13601.9</v>
      </c>
      <c r="G23" s="88">
        <f t="shared" si="5"/>
        <v>13601.9</v>
      </c>
      <c r="H23" s="63">
        <f>SUM(B23:G23)+H14</f>
        <v>163222.79999999999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</vt:lpstr>
      <vt:lpstr>Inputs</vt:lpstr>
      <vt:lpstr>Calculations</vt:lpstr>
      <vt:lpstr>Year 1 Worst Cashflow</vt:lpstr>
      <vt:lpstr>Year 1 Realistic Cashflow</vt:lpstr>
      <vt:lpstr>Year 1 Optimistic Cashflow</vt:lpstr>
      <vt:lpstr>Calculations!Print_Titles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</dc:creator>
  <cp:lastModifiedBy>martyn</cp:lastModifiedBy>
  <cp:lastPrinted>2014-06-12T06:18:06Z</cp:lastPrinted>
  <dcterms:created xsi:type="dcterms:W3CDTF">2010-05-13T06:15:05Z</dcterms:created>
  <dcterms:modified xsi:type="dcterms:W3CDTF">2014-06-12T06:19:46Z</dcterms:modified>
</cp:coreProperties>
</file>